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40" firstSheet="2" activeTab="9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  <sheet name="GUIAS" sheetId="10" r:id="rId10"/>
  </sheets>
  <externalReferences>
    <externalReference r:id="rId13"/>
  </externalReferences>
  <definedNames>
    <definedName name="_xlnm.Print_Area" localSheetId="3">'F4_BP'!$B$1:$E$91</definedName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'F6c_EAEPED_CF'!$1:$8</definedName>
  </definedNames>
  <calcPr fullCalcOnLoad="1"/>
</workbook>
</file>

<file path=xl/sharedStrings.xml><?xml version="1.0" encoding="utf-8"?>
<sst xmlns="http://schemas.openxmlformats.org/spreadsheetml/2006/main" count="965" uniqueCount="563">
  <si>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</si>
  <si>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</si>
  <si>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</si>
  <si>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</si>
  <si>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</si>
  <si>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</si>
  <si>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</si>
  <si>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</si>
  <si>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</si>
  <si>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</si>
  <si>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</si>
  <si>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</si>
  <si>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</si>
  <si>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</si>
  <si>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</si>
  <si>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</si>
  <si>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</si>
  <si>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</si>
  <si>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</si>
  <si>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</si>
  <si>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</si>
  <si>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</si>
  <si>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</si>
  <si>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</si>
  <si>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Régimen Estatal de Protección Social en Salud en Tlaxcala</t>
  </si>
  <si>
    <t>DR. JOSÉ HIPÓLITO SÁNCHEZ HERNANDEZ</t>
  </si>
  <si>
    <t>C.P. GIOVANNA DY AGUILAR MEZA</t>
  </si>
  <si>
    <t>DIRECTOR GENERAL</t>
  </si>
  <si>
    <t>Del 1 de Enero al 30 de Junio de 2017 (b)</t>
  </si>
  <si>
    <t>DR. JOSÉ HIPÓLITO SÁNCHEZ HERNÁNDEZ</t>
  </si>
  <si>
    <t>SUBDIRECTORA DE ADMINISTRACIÓN Y FINANCIAMIENTO</t>
  </si>
  <si>
    <t>Clasificación Funcional (Finalidad y Función)</t>
  </si>
  <si>
    <t>Devengado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</si>
  <si>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</si>
  <si>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</si>
  <si>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</si>
  <si>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</si>
  <si>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</si>
  <si>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</si>
  <si>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</si>
  <si>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</si>
  <si>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</si>
  <si>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</si>
  <si>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</si>
  <si>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</si>
  <si>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</si>
  <si>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</si>
  <si>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</si>
  <si>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</si>
  <si>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</si>
  <si>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</si>
  <si>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</si>
  <si>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</si>
  <si>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</si>
  <si>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</si>
  <si>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</si>
  <si>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</si>
  <si>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</si>
  <si>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</si>
  <si>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</si>
  <si>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</si>
  <si>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</si>
  <si>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</si>
  <si>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</si>
  <si>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</si>
  <si>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</si>
  <si>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</si>
  <si>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</si>
  <si>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</si>
  <si>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</si>
  <si>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</si>
  <si>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</si>
  <si>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SUBDIRECCION DE ADMINISTRACION Y FINANCIAMIENTO DEL O.P.D. REPSS</t>
  </si>
  <si>
    <t>II. Gasto Etiquetado     (II=A+B+C+D+E+F+G+H)</t>
  </si>
  <si>
    <t xml:space="preserve">Clasificación por Objeto del Gasto (Capítulo y Concepto)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</si>
  <si>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</si>
  <si>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</si>
  <si>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</si>
  <si>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</si>
  <si>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</si>
  <si>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</si>
  <si>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</si>
  <si>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</si>
  <si>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</si>
  <si>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</si>
  <si>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</si>
  <si>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</si>
  <si>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</si>
  <si>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</si>
  <si>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</si>
  <si>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</si>
  <si>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</si>
  <si>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</si>
  <si>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</si>
  <si>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</si>
  <si>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</si>
  <si>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</si>
  <si>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</si>
  <si>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</si>
  <si>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</si>
  <si>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</si>
  <si>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</si>
  <si>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</si>
  <si>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</si>
  <si>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</si>
  <si>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</si>
  <si>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</si>
  <si>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</si>
  <si>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</si>
  <si>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</si>
  <si>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</si>
  <si>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</si>
  <si>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</si>
  <si>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</si>
  <si>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</si>
  <si>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</si>
  <si>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</si>
  <si>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</si>
  <si>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</si>
  <si>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</si>
  <si>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</si>
  <si>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</si>
  <si>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</si>
  <si>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</si>
  <si>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</si>
  <si>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</si>
  <si>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</si>
  <si>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</si>
  <si>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</si>
  <si>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</si>
  <si>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</si>
  <si>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</si>
  <si>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</si>
  <si>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</si>
  <si>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</si>
  <si>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</si>
  <si>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</si>
  <si>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</si>
  <si>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</si>
  <si>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</si>
  <si>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</si>
  <si>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</si>
  <si>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</si>
  <si>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</si>
  <si>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</si>
  <si>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</si>
  <si>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</si>
  <si>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</si>
  <si>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</si>
  <si>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</si>
  <si>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</si>
  <si>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</si>
  <si>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</si>
  <si>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</si>
  <si>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</si>
  <si>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</si>
  <si>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</si>
  <si>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</si>
  <si>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</si>
  <si>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</si>
  <si>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2017</t>
  </si>
  <si>
    <t>Monto pagado de la inversión actualizado al 30 de Junio de 2017</t>
  </si>
  <si>
    <t>Saldo pendiente por pagar de la inversión al 30 de Junio de 2017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</si>
  <si>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</si>
  <si>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</si>
  <si>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</si>
  <si>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</si>
  <si>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</si>
  <si>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</si>
  <si>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</si>
  <si>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</si>
  <si>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</si>
  <si>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</si>
  <si>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</si>
  <si>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</si>
  <si>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</si>
  <si>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</si>
  <si>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</si>
  <si>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</si>
  <si>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</si>
  <si>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</si>
  <si>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</si>
  <si>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</si>
  <si>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</si>
  <si>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</si>
  <si>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SUBDIRECTORA DE ADMINISTRACION Y FINANCIAMIENTO</t>
  </si>
  <si>
    <t>Estado de Situación Financiera Detallado - LDF</t>
  </si>
  <si>
    <t>Al 31 de diciembre de 2016 y al 30 de Junio de 2017 (b)</t>
  </si>
  <si>
    <t>2017 (b)</t>
  </si>
  <si>
    <t>31 de diciembre de 2016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</si>
  <si>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</si>
  <si>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</si>
  <si>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</si>
  <si>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</si>
  <si>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</si>
  <si>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</si>
  <si>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</si>
  <si>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</si>
  <si>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</si>
  <si>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</si>
  <si>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</si>
  <si>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</si>
  <si>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</si>
  <si>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</si>
  <si>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</si>
  <si>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</si>
  <si>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</si>
  <si>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</si>
  <si>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</si>
  <si>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</si>
  <si>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</si>
  <si>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</si>
  <si>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</si>
  <si>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</si>
  <si>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</si>
  <si>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</si>
  <si>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</si>
  <si>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</si>
  <si>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</si>
  <si>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</si>
  <si>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</si>
  <si>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</si>
  <si>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</si>
  <si>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</si>
  <si>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</si>
  <si>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</si>
  <si>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</si>
  <si>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</si>
  <si>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</si>
  <si>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</si>
  <si>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</si>
  <si>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</si>
  <si>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</si>
  <si>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</si>
  <si>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</si>
  <si>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</si>
  <si>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</si>
  <si>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</si>
  <si>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</si>
  <si>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</si>
  <si>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</si>
  <si>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</si>
  <si>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</si>
  <si>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</si>
  <si>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</si>
  <si>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</si>
  <si>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</si>
  <si>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</si>
  <si>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</si>
  <si>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</si>
  <si>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</si>
  <si>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</si>
  <si>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</si>
  <si>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</si>
  <si>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</si>
  <si>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</si>
  <si>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</si>
  <si>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</si>
  <si>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</si>
  <si>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</si>
  <si>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</si>
  <si>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</si>
  <si>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</si>
  <si>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</si>
  <si>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</si>
  <si>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</si>
  <si>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</si>
  <si>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</si>
  <si>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</si>
  <si>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</si>
  <si>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</si>
  <si>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</si>
  <si>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</si>
  <si>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</si>
  <si>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</si>
  <si>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</si>
  <si>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</si>
  <si>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</si>
  <si>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</si>
  <si>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</si>
  <si>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</si>
  <si>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</si>
  <si>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</si>
  <si>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</si>
  <si>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</si>
  <si>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</si>
  <si>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</si>
  <si>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</si>
  <si>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</si>
  <si>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</si>
  <si>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</si>
  <si>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</si>
  <si>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</si>
  <si>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</si>
  <si>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</si>
  <si>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</si>
  <si>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</si>
  <si>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</si>
  <si>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</si>
  <si>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</si>
  <si>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</si>
  <si>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</si>
  <si>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</si>
  <si>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</si>
  <si>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</si>
  <si>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</si>
  <si>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</si>
  <si>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</si>
  <si>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</si>
  <si>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</si>
  <si>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</si>
  <si>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</si>
  <si>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</si>
  <si>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</si>
  <si>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</si>
  <si>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</si>
  <si>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</si>
  <si>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</si>
  <si>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</si>
  <si>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</si>
  <si>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</si>
  <si>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</si>
  <si>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</si>
  <si>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</si>
  <si>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</si>
  <si>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</si>
  <si>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</si>
  <si>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</si>
  <si>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</si>
  <si>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</si>
  <si>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</si>
  <si>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</si>
  <si>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</si>
  <si>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</si>
  <si>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</si>
  <si>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</si>
  <si>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</si>
  <si>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</si>
  <si>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</si>
  <si>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</si>
  <si>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</si>
  <si>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</si>
  <si>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</si>
  <si>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</si>
  <si>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</si>
  <si>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</si>
  <si>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</si>
  <si>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</si>
  <si>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</si>
  <si>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</si>
  <si>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</si>
  <si>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</si>
  <si>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</si>
  <si>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</si>
  <si>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</si>
  <si>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</si>
  <si>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</si>
  <si>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</si>
  <si>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</si>
  <si>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</si>
  <si>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</si>
  <si>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</si>
  <si>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</si>
  <si>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</si>
  <si>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</si>
  <si>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</si>
  <si>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</si>
  <si>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</si>
  <si>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</si>
  <si>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</si>
  <si>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</si>
  <si>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</si>
  <si>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</si>
  <si>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</si>
  <si>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</si>
  <si>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</si>
  <si>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</si>
  <si>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</si>
  <si>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</si>
  <si>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</si>
  <si>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</si>
  <si>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</si>
  <si>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</si>
  <si>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</si>
  <si>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</si>
  <si>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</si>
  <si>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</si>
  <si>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</si>
  <si>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   Estado Analítico de Ingresos Detallado - LDF</t>
  </si>
  <si>
    <t>RÉGIMEN ESTATAL DE PROTECCIÓN SOCIAL EN SALUD EN TLAXCALA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</si>
  <si>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</si>
  <si>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</si>
  <si>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</si>
  <si>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</si>
  <si>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</si>
  <si>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</si>
  <si>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</si>
  <si>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</si>
  <si>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</si>
  <si>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</si>
  <si>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</si>
  <si>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</si>
  <si>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</si>
  <si>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</si>
  <si>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</si>
  <si>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</si>
  <si>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</si>
  <si>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</si>
  <si>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</si>
  <si>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</si>
  <si>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</si>
  <si>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</si>
  <si>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</si>
  <si>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</si>
  <si>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</si>
  <si>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</si>
  <si>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</si>
  <si>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</si>
  <si>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</si>
  <si>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</si>
  <si>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</si>
  <si>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</si>
  <si>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</si>
  <si>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</si>
  <si>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</si>
  <si>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</si>
  <si>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</si>
  <si>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</si>
  <si>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</si>
  <si>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</si>
  <si>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</si>
  <si>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</si>
  <si>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</si>
  <si>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</si>
  <si>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</si>
  <si>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</si>
  <si>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</si>
  <si>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</si>
  <si>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</si>
  <si>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</si>
  <si>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</si>
  <si>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</si>
  <si>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</si>
  <si>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</si>
  <si>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</si>
  <si>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</si>
  <si>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</si>
  <si>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</si>
  <si>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</si>
  <si>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</si>
  <si>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</si>
  <si>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</si>
  <si>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</si>
  <si>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</si>
  <si>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</si>
  <si>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</si>
  <si>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</si>
  <si>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                      C.P.  GIOVANNA DY AGUILAR MEZA</t>
  </si>
  <si>
    <t xml:space="preserve">                                                      DIRECTOR GENERAL</t>
  </si>
  <si>
    <t>OPD RÉGIMEN ESTATAL DE PROTECCIÓN SOCIAL EN SALUD EN TLAXCALA</t>
  </si>
  <si>
    <t>Guía de Cumplimiento de la Ley de Disciplina Financiera de las Entidades Federativas y Municipios</t>
  </si>
  <si>
    <t>Del 1 de enero al 31 de junio de 2017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</si>
  <si>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</si>
  <si>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</si>
  <si>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</si>
  <si>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</si>
  <si>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</si>
  <si>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</si>
  <si>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</si>
  <si>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</si>
  <si>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</si>
  <si>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</si>
  <si>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</si>
  <si>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</si>
  <si>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</si>
  <si>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</si>
  <si>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</si>
  <si>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</si>
  <si>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</si>
  <si>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</si>
  <si>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</si>
  <si>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En el REPSS no se lleva este tipo de indicador debido a que es un Ente financiador de los Servicios de Salud de acuerdo a lo dispuesto en el Decreto 140 Artículo Único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</si>
  <si>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</si>
  <si>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</si>
  <si>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</si>
  <si>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</si>
  <si>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</si>
  <si>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</si>
  <si>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</si>
  <si>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</si>
  <si>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</si>
  <si>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</si>
  <si>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</si>
  <si>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</si>
  <si>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</si>
  <si>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</si>
  <si>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</si>
  <si>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</si>
  <si>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</si>
  <si>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</si>
  <si>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</si>
  <si>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</si>
  <si>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</si>
  <si>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</si>
  <si>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</si>
  <si>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</si>
  <si>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</si>
  <si>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</si>
  <si>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</si>
  <si>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X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</si>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</sst>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i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A6A6A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66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 indent="2"/>
    </xf>
    <xf numFmtId="0" fontId="51" fillId="0" borderId="11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4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0" fillId="0" borderId="13" xfId="0" applyNumberFormat="1" applyFont="1" applyFill="1" applyBorder="1" applyAlignment="1">
      <alignment horizontal="right" vertical="center" wrapText="1"/>
    </xf>
    <xf numFmtId="164" fontId="50" fillId="0" borderId="14" xfId="0" applyNumberFormat="1" applyFont="1" applyFill="1" applyBorder="1" applyAlignment="1">
      <alignment horizontal="right" vertical="center" wrapText="1"/>
    </xf>
    <xf numFmtId="164" fontId="51" fillId="0" borderId="14" xfId="0" applyNumberFormat="1" applyFont="1" applyFill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/>
    </xf>
    <xf numFmtId="164" fontId="50" fillId="0" borderId="14" xfId="0" applyNumberFormat="1" applyFont="1" applyBorder="1" applyAlignment="1">
      <alignment vertical="center"/>
    </xf>
    <xf numFmtId="0" fontId="52" fillId="0" borderId="13" xfId="0" applyFont="1" applyBorder="1" applyAlignment="1">
      <alignment horizontal="left" vertical="center" indent="2"/>
    </xf>
    <xf numFmtId="164" fontId="51" fillId="0" borderId="14" xfId="0" applyNumberFormat="1" applyFont="1" applyBorder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 wrapText="1" indent="2"/>
    </xf>
    <xf numFmtId="0" fontId="51" fillId="0" borderId="15" xfId="0" applyFont="1" applyBorder="1" applyAlignment="1">
      <alignment horizontal="left" vertical="center"/>
    </xf>
    <xf numFmtId="164" fontId="51" fillId="0" borderId="10" xfId="0" applyNumberFormat="1" applyFont="1" applyBorder="1" applyAlignment="1">
      <alignment vertical="center"/>
    </xf>
    <xf numFmtId="0" fontId="50" fillId="0" borderId="13" xfId="0" applyFont="1" applyBorder="1" applyAlignment="1">
      <alignment horizontal="justify" vertical="center" wrapText="1"/>
    </xf>
    <xf numFmtId="164" fontId="50" fillId="0" borderId="17" xfId="0" applyNumberFormat="1" applyFont="1" applyBorder="1" applyAlignment="1">
      <alignment horizontal="right" vertical="center" wrapText="1"/>
    </xf>
    <xf numFmtId="0" fontId="51" fillId="0" borderId="13" xfId="0" applyFont="1" applyBorder="1" applyAlignment="1">
      <alignment horizontal="left" vertical="center" wrapText="1" indent="1"/>
    </xf>
    <xf numFmtId="164" fontId="51" fillId="0" borderId="14" xfId="0" applyNumberFormat="1" applyFont="1" applyBorder="1" applyAlignment="1">
      <alignment horizontal="right" vertical="center"/>
    </xf>
    <xf numFmtId="0" fontId="51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justify" vertical="center" wrapText="1"/>
    </xf>
    <xf numFmtId="164" fontId="51" fillId="0" borderId="10" xfId="0" applyNumberFormat="1" applyFont="1" applyBorder="1" applyAlignment="1">
      <alignment horizontal="right" vertical="center" wrapText="1"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164" fontId="54" fillId="0" borderId="13" xfId="0" applyNumberFormat="1" applyFont="1" applyBorder="1" applyAlignment="1">
      <alignment horizontal="right" vertical="center"/>
    </xf>
    <xf numFmtId="0" fontId="55" fillId="0" borderId="11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164" fontId="53" fillId="0" borderId="13" xfId="0" applyNumberFormat="1" applyFont="1" applyBorder="1" applyAlignment="1">
      <alignment horizontal="right" vertical="center"/>
    </xf>
    <xf numFmtId="0" fontId="55" fillId="0" borderId="11" xfId="0" applyFont="1" applyBorder="1" applyAlignment="1">
      <alignment horizontal="left" vertical="center" indent="3"/>
    </xf>
    <xf numFmtId="0" fontId="55" fillId="0" borderId="14" xfId="0" applyFont="1" applyBorder="1" applyAlignment="1">
      <alignment/>
    </xf>
    <xf numFmtId="164" fontId="53" fillId="0" borderId="14" xfId="0" applyNumberFormat="1" applyFont="1" applyBorder="1" applyAlignment="1">
      <alignment horizontal="right" vertical="center"/>
    </xf>
    <xf numFmtId="0" fontId="55" fillId="0" borderId="12" xfId="0" applyFont="1" applyBorder="1" applyAlignment="1">
      <alignment horizontal="left" vertical="center" indent="3"/>
    </xf>
    <xf numFmtId="0" fontId="55" fillId="0" borderId="10" xfId="0" applyFont="1" applyBorder="1" applyAlignment="1">
      <alignment/>
    </xf>
    <xf numFmtId="164" fontId="53" fillId="0" borderId="15" xfId="0" applyNumberFormat="1" applyFont="1" applyBorder="1" applyAlignment="1">
      <alignment horizontal="right" vertical="center"/>
    </xf>
    <xf numFmtId="164" fontId="53" fillId="0" borderId="10" xfId="0" applyNumberFormat="1" applyFont="1" applyBorder="1" applyAlignment="1">
      <alignment horizontal="right" vertical="center"/>
    </xf>
    <xf numFmtId="0" fontId="53" fillId="0" borderId="20" xfId="0" applyFont="1" applyBorder="1" applyAlignment="1">
      <alignment horizontal="left" vertical="center" indent="3"/>
    </xf>
    <xf numFmtId="0" fontId="53" fillId="0" borderId="20" xfId="0" applyFont="1" applyBorder="1" applyAlignment="1">
      <alignment/>
    </xf>
    <xf numFmtId="164" fontId="53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left" vertical="center" indent="3"/>
    </xf>
    <xf numFmtId="0" fontId="53" fillId="0" borderId="0" xfId="0" applyFont="1" applyBorder="1" applyAlignment="1">
      <alignment/>
    </xf>
    <xf numFmtId="164" fontId="53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164" fontId="54" fillId="0" borderId="17" xfId="0" applyNumberFormat="1" applyFont="1" applyBorder="1" applyAlignment="1">
      <alignment horizontal="right" vertical="center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justify" vertical="center" wrapText="1"/>
    </xf>
    <xf numFmtId="0" fontId="58" fillId="0" borderId="14" xfId="0" applyFont="1" applyBorder="1" applyAlignment="1">
      <alignment horizontal="justify" vertical="center" wrapText="1"/>
    </xf>
    <xf numFmtId="0" fontId="57" fillId="0" borderId="13" xfId="0" applyFont="1" applyBorder="1" applyAlignment="1">
      <alignment horizontal="left" vertical="center" wrapText="1"/>
    </xf>
    <xf numFmtId="164" fontId="57" fillId="0" borderId="14" xfId="0" applyNumberFormat="1" applyFont="1" applyBorder="1" applyAlignment="1">
      <alignment horizontal="right" vertical="center" wrapText="1"/>
    </xf>
    <xf numFmtId="0" fontId="59" fillId="0" borderId="13" xfId="0" applyFont="1" applyBorder="1" applyAlignment="1">
      <alignment horizontal="left" vertical="center" wrapText="1" indent="1"/>
    </xf>
    <xf numFmtId="164" fontId="59" fillId="0" borderId="14" xfId="0" applyNumberFormat="1" applyFont="1" applyBorder="1" applyAlignment="1">
      <alignment horizontal="righ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justify" vertical="center" wrapText="1"/>
    </xf>
    <xf numFmtId="164" fontId="57" fillId="0" borderId="10" xfId="0" applyNumberFormat="1" applyFont="1" applyBorder="1" applyAlignment="1">
      <alignment horizontal="justify" vertical="center" wrapText="1"/>
    </xf>
    <xf numFmtId="0" fontId="51" fillId="0" borderId="0" xfId="0" applyFont="1" applyAlignment="1">
      <alignment horizontal="center"/>
    </xf>
    <xf numFmtId="0" fontId="50" fillId="0" borderId="1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 indent="2"/>
    </xf>
    <xf numFmtId="164" fontId="50" fillId="0" borderId="14" xfId="0" applyNumberFormat="1" applyFont="1" applyBorder="1" applyAlignment="1">
      <alignment horizontal="left" vertical="center" wrapText="1" indent="2"/>
    </xf>
    <xf numFmtId="0" fontId="51" fillId="0" borderId="13" xfId="0" applyFont="1" applyBorder="1" applyAlignment="1">
      <alignment horizontal="left" vertical="center" wrapText="1" indent="2"/>
    </xf>
    <xf numFmtId="164" fontId="51" fillId="0" borderId="14" xfId="0" applyNumberFormat="1" applyFont="1" applyBorder="1" applyAlignment="1">
      <alignment horizontal="left" vertical="center" wrapText="1" indent="2"/>
    </xf>
    <xf numFmtId="0" fontId="51" fillId="0" borderId="13" xfId="0" applyFont="1" applyBorder="1" applyAlignment="1">
      <alignment horizontal="left" vertical="center" wrapText="1" indent="4"/>
    </xf>
    <xf numFmtId="164" fontId="51" fillId="0" borderId="13" xfId="0" applyNumberFormat="1" applyFont="1" applyBorder="1" applyAlignment="1">
      <alignment horizontal="left" vertical="center" wrapText="1" indent="4"/>
    </xf>
    <xf numFmtId="164" fontId="51" fillId="0" borderId="13" xfId="0" applyNumberFormat="1" applyFont="1" applyBorder="1" applyAlignment="1">
      <alignment horizontal="left" vertical="center" indent="4"/>
    </xf>
    <xf numFmtId="0" fontId="50" fillId="0" borderId="21" xfId="0" applyFont="1" applyBorder="1" applyAlignment="1">
      <alignment horizontal="left" vertical="center" wrapText="1" indent="2"/>
    </xf>
    <xf numFmtId="164" fontId="51" fillId="0" borderId="22" xfId="0" applyNumberFormat="1" applyFont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left" vertical="center" wrapText="1" indent="2"/>
    </xf>
    <xf numFmtId="164" fontId="60" fillId="0" borderId="14" xfId="0" applyNumberFormat="1" applyFont="1" applyBorder="1" applyAlignment="1">
      <alignment horizontal="left" vertical="center" wrapText="1" indent="2"/>
    </xf>
    <xf numFmtId="0" fontId="51" fillId="0" borderId="15" xfId="0" applyFont="1" applyBorder="1" applyAlignment="1">
      <alignment horizontal="left" vertical="center" wrapText="1" indent="2"/>
    </xf>
    <xf numFmtId="164" fontId="51" fillId="0" borderId="10" xfId="0" applyNumberFormat="1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2"/>
    </xf>
    <xf numFmtId="164" fontId="51" fillId="0" borderId="0" xfId="0" applyNumberFormat="1" applyFont="1" applyBorder="1" applyAlignment="1">
      <alignment horizontal="center" vertical="center" wrapText="1"/>
    </xf>
    <xf numFmtId="164" fontId="51" fillId="0" borderId="0" xfId="0" applyNumberFormat="1" applyFont="1" applyBorder="1" applyAlignment="1">
      <alignment horizontal="left" vertical="center" wrapText="1" indent="2"/>
    </xf>
    <xf numFmtId="164" fontId="51" fillId="0" borderId="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57" fillId="33" borderId="17" xfId="0" applyFont="1" applyFill="1" applyBorder="1" applyAlignment="1">
      <alignment horizontal="center" vertical="center" wrapText="1"/>
    </xf>
    <xf numFmtId="164" fontId="57" fillId="0" borderId="13" xfId="0" applyNumberFormat="1" applyFont="1" applyBorder="1" applyAlignment="1">
      <alignment horizontal="justify" vertical="center" wrapText="1"/>
    </xf>
    <xf numFmtId="164" fontId="59" fillId="0" borderId="13" xfId="0" applyNumberFormat="1" applyFont="1" applyBorder="1" applyAlignment="1">
      <alignment horizontal="left" vertical="center" wrapText="1" indent="2"/>
    </xf>
    <xf numFmtId="164" fontId="59" fillId="33" borderId="14" xfId="0" applyNumberFormat="1" applyFont="1" applyFill="1" applyBorder="1" applyAlignment="1">
      <alignment horizontal="right" vertical="center" wrapText="1"/>
    </xf>
    <xf numFmtId="164" fontId="59" fillId="0" borderId="14" xfId="0" applyNumberFormat="1" applyFont="1" applyFill="1" applyBorder="1" applyAlignment="1">
      <alignment horizontal="right" vertical="center" wrapText="1"/>
    </xf>
    <xf numFmtId="164" fontId="59" fillId="0" borderId="13" xfId="0" applyNumberFormat="1" applyFont="1" applyBorder="1" applyAlignment="1">
      <alignment horizontal="justify" vertical="center" wrapText="1"/>
    </xf>
    <xf numFmtId="164" fontId="57" fillId="0" borderId="13" xfId="0" applyNumberFormat="1" applyFont="1" applyBorder="1" applyAlignment="1">
      <alignment horizontal="justify" vertical="center"/>
    </xf>
    <xf numFmtId="164" fontId="58" fillId="0" borderId="13" xfId="0" applyNumberFormat="1" applyFont="1" applyBorder="1" applyAlignment="1">
      <alignment horizontal="justify" vertical="center" wrapText="1"/>
    </xf>
    <xf numFmtId="164" fontId="58" fillId="0" borderId="14" xfId="0" applyNumberFormat="1" applyFont="1" applyBorder="1" applyAlignment="1">
      <alignment horizontal="right" vertical="center" wrapText="1"/>
    </xf>
    <xf numFmtId="164" fontId="58" fillId="0" borderId="15" xfId="0" applyNumberFormat="1" applyFont="1" applyBorder="1" applyAlignment="1">
      <alignment horizontal="justify" vertical="center" wrapText="1"/>
    </xf>
    <xf numFmtId="164" fontId="58" fillId="0" borderId="10" xfId="0" applyNumberFormat="1" applyFont="1" applyBorder="1" applyAlignment="1">
      <alignment horizontal="right" vertical="center" wrapText="1"/>
    </xf>
    <xf numFmtId="164" fontId="61" fillId="0" borderId="0" xfId="0" applyNumberFormat="1" applyFont="1" applyAlignment="1">
      <alignment vertical="center"/>
    </xf>
    <xf numFmtId="164" fontId="61" fillId="0" borderId="0" xfId="0" applyNumberFormat="1" applyFont="1" applyAlignment="1">
      <alignment/>
    </xf>
    <xf numFmtId="164" fontId="62" fillId="0" borderId="0" xfId="0" applyNumberFormat="1" applyFont="1" applyBorder="1" applyAlignment="1">
      <alignment horizontal="right" vertical="center" wrapText="1"/>
    </xf>
    <xf numFmtId="164" fontId="63" fillId="0" borderId="0" xfId="0" applyNumberFormat="1" applyFont="1" applyAlignment="1">
      <alignment vertical="center"/>
    </xf>
    <xf numFmtId="164" fontId="59" fillId="0" borderId="0" xfId="0" applyNumberFormat="1" applyFont="1" applyAlignment="1">
      <alignment/>
    </xf>
    <xf numFmtId="164" fontId="57" fillId="33" borderId="19" xfId="0" applyNumberFormat="1" applyFont="1" applyFill="1" applyBorder="1" applyAlignment="1">
      <alignment horizontal="center" vertical="center" wrapText="1"/>
    </xf>
    <xf numFmtId="164" fontId="57" fillId="33" borderId="10" xfId="0" applyNumberFormat="1" applyFont="1" applyFill="1" applyBorder="1" applyAlignment="1">
      <alignment horizontal="center" vertical="center" wrapText="1"/>
    </xf>
    <xf numFmtId="164" fontId="57" fillId="0" borderId="13" xfId="0" applyNumberFormat="1" applyFont="1" applyBorder="1" applyAlignment="1">
      <alignment horizontal="left" vertical="center" wrapText="1"/>
    </xf>
    <xf numFmtId="164" fontId="59" fillId="0" borderId="15" xfId="0" applyNumberFormat="1" applyFont="1" applyBorder="1" applyAlignment="1">
      <alignment horizontal="justify" vertical="center" wrapText="1"/>
    </xf>
    <xf numFmtId="164" fontId="59" fillId="0" borderId="10" xfId="0" applyNumberFormat="1" applyFont="1" applyBorder="1" applyAlignment="1">
      <alignment horizontal="right" vertical="center" wrapText="1"/>
    </xf>
    <xf numFmtId="0" fontId="51" fillId="0" borderId="23" xfId="0" applyFont="1" applyBorder="1" applyAlignment="1">
      <alignment vertical="center"/>
    </xf>
    <xf numFmtId="0" fontId="50" fillId="33" borderId="14" xfId="0" applyFont="1" applyFill="1" applyBorder="1" applyAlignment="1">
      <alignment horizontal="center" vertical="center" wrapText="1"/>
    </xf>
    <xf numFmtId="164" fontId="50" fillId="0" borderId="13" xfId="0" applyNumberFormat="1" applyFont="1" applyBorder="1" applyAlignment="1">
      <alignment vertical="center" wrapText="1"/>
    </xf>
    <xf numFmtId="164" fontId="50" fillId="0" borderId="14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horizontal="left" vertical="center" wrapText="1" indent="5"/>
    </xf>
    <xf numFmtId="164" fontId="51" fillId="0" borderId="14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1" fillId="33" borderId="14" xfId="0" applyNumberFormat="1" applyFont="1" applyFill="1" applyBorder="1" applyAlignment="1">
      <alignment vertical="center" wrapText="1"/>
    </xf>
    <xf numFmtId="164" fontId="51" fillId="0" borderId="15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0" fillId="33" borderId="24" xfId="0" applyNumberFormat="1" applyFont="1" applyFill="1" applyBorder="1" applyAlignment="1">
      <alignment vertical="center"/>
    </xf>
    <xf numFmtId="164" fontId="50" fillId="33" borderId="25" xfId="0" applyNumberFormat="1" applyFont="1" applyFill="1" applyBorder="1" applyAlignment="1">
      <alignment horizontal="center" vertical="center" wrapText="1"/>
    </xf>
    <xf numFmtId="164" fontId="51" fillId="0" borderId="17" xfId="0" applyNumberFormat="1" applyFont="1" applyBorder="1" applyAlignment="1">
      <alignment vertical="center" wrapText="1"/>
    </xf>
    <xf numFmtId="164" fontId="50" fillId="0" borderId="15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1" fillId="0" borderId="0" xfId="0" applyNumberFormat="1" applyFont="1" applyAlignment="1">
      <alignment/>
    </xf>
    <xf numFmtId="164" fontId="50" fillId="33" borderId="19" xfId="0" applyNumberFormat="1" applyFont="1" applyFill="1" applyBorder="1" applyAlignment="1">
      <alignment horizontal="center" vertical="center"/>
    </xf>
    <xf numFmtId="164" fontId="50" fillId="33" borderId="10" xfId="0" applyNumberFormat="1" applyFont="1" applyFill="1" applyBorder="1" applyAlignment="1">
      <alignment horizontal="center" vertical="center"/>
    </xf>
    <xf numFmtId="164" fontId="51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horizontal="left" vertical="center" indent="5"/>
    </xf>
    <xf numFmtId="164" fontId="51" fillId="0" borderId="13" xfId="0" applyNumberFormat="1" applyFont="1" applyBorder="1" applyAlignment="1">
      <alignment vertical="center"/>
    </xf>
    <xf numFmtId="164" fontId="50" fillId="0" borderId="15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left" vertical="center" indent="1"/>
    </xf>
    <xf numFmtId="164" fontId="51" fillId="34" borderId="14" xfId="0" applyNumberFormat="1" applyFont="1" applyFill="1" applyBorder="1" applyAlignment="1">
      <alignment vertical="center"/>
    </xf>
    <xf numFmtId="164" fontId="50" fillId="0" borderId="13" xfId="0" applyNumberFormat="1" applyFont="1" applyBorder="1" applyAlignment="1">
      <alignment horizontal="left" vertical="center" indent="1"/>
    </xf>
    <xf numFmtId="164" fontId="50" fillId="0" borderId="13" xfId="0" applyNumberFormat="1" applyFont="1" applyBorder="1" applyAlignment="1">
      <alignment horizontal="left" vertical="center" wrapText="1" indent="1"/>
    </xf>
    <xf numFmtId="164" fontId="51" fillId="0" borderId="13" xfId="0" applyNumberFormat="1" applyFont="1" applyBorder="1" applyAlignment="1">
      <alignment horizontal="left" vertical="center" wrapText="1" indent="1"/>
    </xf>
    <xf numFmtId="0" fontId="64" fillId="0" borderId="0" xfId="0" applyFont="1" applyAlignment="1">
      <alignment/>
    </xf>
    <xf numFmtId="0" fontId="51" fillId="0" borderId="0" xfId="0" applyFont="1" applyAlignment="1">
      <alignment horizontal="right"/>
    </xf>
    <xf numFmtId="0" fontId="65" fillId="33" borderId="18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164" fontId="65" fillId="0" borderId="13" xfId="0" applyNumberFormat="1" applyFont="1" applyBorder="1" applyAlignment="1">
      <alignment vertical="center"/>
    </xf>
    <xf numFmtId="164" fontId="66" fillId="0" borderId="14" xfId="0" applyNumberFormat="1" applyFont="1" applyBorder="1" applyAlignment="1">
      <alignment horizontal="right" vertical="center"/>
    </xf>
    <xf numFmtId="164" fontId="66" fillId="0" borderId="14" xfId="0" applyNumberFormat="1" applyFont="1" applyBorder="1" applyAlignment="1">
      <alignment horizontal="center" vertical="center"/>
    </xf>
    <xf numFmtId="164" fontId="66" fillId="0" borderId="13" xfId="0" applyNumberFormat="1" applyFont="1" applyBorder="1" applyAlignment="1">
      <alignment horizontal="left" vertical="center" indent="1"/>
    </xf>
    <xf numFmtId="164" fontId="66" fillId="0" borderId="13" xfId="0" applyNumberFormat="1" applyFont="1" applyBorder="1" applyAlignment="1">
      <alignment horizontal="left" vertical="center" wrapText="1" indent="1"/>
    </xf>
    <xf numFmtId="164" fontId="66" fillId="0" borderId="26" xfId="0" applyNumberFormat="1" applyFont="1" applyBorder="1" applyAlignment="1">
      <alignment horizontal="right" vertical="center"/>
    </xf>
    <xf numFmtId="164" fontId="66" fillId="0" borderId="13" xfId="0" applyNumberFormat="1" applyFont="1" applyBorder="1" applyAlignment="1">
      <alignment horizontal="left" vertical="center" indent="3"/>
    </xf>
    <xf numFmtId="164" fontId="66" fillId="0" borderId="13" xfId="0" applyNumberFormat="1" applyFont="1" applyBorder="1" applyAlignment="1">
      <alignment horizontal="left" vertical="center" wrapText="1" indent="3"/>
    </xf>
    <xf numFmtId="164" fontId="66" fillId="0" borderId="13" xfId="0" applyNumberFormat="1" applyFont="1" applyBorder="1" applyAlignment="1">
      <alignment horizontal="left" vertical="center"/>
    </xf>
    <xf numFmtId="164" fontId="65" fillId="0" borderId="13" xfId="0" applyNumberFormat="1" applyFont="1" applyBorder="1" applyAlignment="1">
      <alignment vertical="center" wrapText="1"/>
    </xf>
    <xf numFmtId="164" fontId="65" fillId="0" borderId="14" xfId="0" applyNumberFormat="1" applyFont="1" applyBorder="1" applyAlignment="1">
      <alignment horizontal="right" vertical="center"/>
    </xf>
    <xf numFmtId="164" fontId="65" fillId="0" borderId="26" xfId="0" applyNumberFormat="1" applyFont="1" applyBorder="1" applyAlignment="1">
      <alignment horizontal="right" vertical="center"/>
    </xf>
    <xf numFmtId="164" fontId="66" fillId="0" borderId="13" xfId="0" applyNumberFormat="1" applyFont="1" applyBorder="1" applyAlignment="1">
      <alignment vertical="center"/>
    </xf>
    <xf numFmtId="164" fontId="66" fillId="0" borderId="13" xfId="0" applyNumberFormat="1" applyFont="1" applyBorder="1" applyAlignment="1">
      <alignment horizontal="right" vertical="center"/>
    </xf>
    <xf numFmtId="164" fontId="66" fillId="33" borderId="14" xfId="0" applyNumberFormat="1" applyFont="1" applyFill="1" applyBorder="1" applyAlignment="1">
      <alignment horizontal="right" vertical="center"/>
    </xf>
    <xf numFmtId="164" fontId="66" fillId="33" borderId="14" xfId="0" applyNumberFormat="1" applyFont="1" applyFill="1" applyBorder="1" applyAlignment="1">
      <alignment horizontal="center" vertical="center"/>
    </xf>
    <xf numFmtId="164" fontId="66" fillId="0" borderId="14" xfId="0" applyNumberFormat="1" applyFont="1" applyBorder="1" applyAlignment="1">
      <alignment horizontal="justify" vertical="center"/>
    </xf>
    <xf numFmtId="164" fontId="66" fillId="0" borderId="13" xfId="0" applyNumberFormat="1" applyFont="1" applyBorder="1" applyAlignment="1">
      <alignment horizontal="left" vertical="center" wrapText="1"/>
    </xf>
    <xf numFmtId="164" fontId="66" fillId="0" borderId="15" xfId="0" applyNumberFormat="1" applyFont="1" applyBorder="1" applyAlignment="1">
      <alignment horizontal="left" vertical="center" wrapText="1"/>
    </xf>
    <xf numFmtId="164" fontId="66" fillId="0" borderId="10" xfId="0" applyNumberFormat="1" applyFont="1" applyBorder="1" applyAlignment="1">
      <alignment horizontal="right" vertical="center"/>
    </xf>
    <xf numFmtId="164" fontId="66" fillId="0" borderId="10" xfId="0" applyNumberFormat="1" applyFont="1" applyBorder="1" applyAlignment="1">
      <alignment horizontal="justify" vertical="center"/>
    </xf>
    <xf numFmtId="164" fontId="66" fillId="0" borderId="0" xfId="0" applyNumberFormat="1" applyFont="1" applyBorder="1" applyAlignment="1">
      <alignment horizontal="left" vertical="center" wrapText="1"/>
    </xf>
    <xf numFmtId="164" fontId="66" fillId="0" borderId="0" xfId="0" applyNumberFormat="1" applyFont="1" applyBorder="1" applyAlignment="1">
      <alignment horizontal="right" vertical="center"/>
    </xf>
    <xf numFmtId="164" fontId="66" fillId="0" borderId="0" xfId="0" applyNumberFormat="1" applyFont="1" applyBorder="1" applyAlignment="1">
      <alignment horizontal="justify" vertical="center"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52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33" borderId="18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164" fontId="61" fillId="0" borderId="20" xfId="0" applyNumberFormat="1" applyFont="1" applyBorder="1" applyAlignment="1">
      <alignment horizontal="left" vertical="top" wrapText="1"/>
    </xf>
    <xf numFmtId="164" fontId="57" fillId="33" borderId="17" xfId="0" applyNumberFormat="1" applyFont="1" applyFill="1" applyBorder="1" applyAlignment="1">
      <alignment horizontal="center" vertical="center" wrapText="1"/>
    </xf>
    <xf numFmtId="164" fontId="57" fillId="33" borderId="15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164" fontId="50" fillId="33" borderId="18" xfId="0" applyNumberFormat="1" applyFont="1" applyFill="1" applyBorder="1" applyAlignment="1">
      <alignment vertical="center"/>
    </xf>
    <xf numFmtId="164" fontId="50" fillId="33" borderId="12" xfId="0" applyNumberFormat="1" applyFont="1" applyFill="1" applyBorder="1" applyAlignment="1">
      <alignment vertical="center"/>
    </xf>
    <xf numFmtId="164" fontId="50" fillId="33" borderId="17" xfId="0" applyNumberFormat="1" applyFont="1" applyFill="1" applyBorder="1" applyAlignment="1">
      <alignment horizontal="center" vertical="center" wrapText="1"/>
    </xf>
    <xf numFmtId="164" fontId="50" fillId="33" borderId="15" xfId="0" applyNumberFormat="1" applyFont="1" applyFill="1" applyBorder="1" applyAlignment="1">
      <alignment horizontal="center" vertical="center" wrapText="1"/>
    </xf>
    <xf numFmtId="164" fontId="50" fillId="33" borderId="17" xfId="0" applyNumberFormat="1" applyFont="1" applyFill="1" applyBorder="1" applyAlignment="1">
      <alignment horizontal="center" vertical="center"/>
    </xf>
    <xf numFmtId="164" fontId="50" fillId="33" borderId="15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top" wrapText="1"/>
    </xf>
    <xf numFmtId="164" fontId="51" fillId="0" borderId="27" xfId="0" applyNumberFormat="1" applyFont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23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24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center" vertical="center"/>
    </xf>
    <xf numFmtId="0" fontId="65" fillId="33" borderId="25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4" fillId="33" borderId="18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50" fillId="33" borderId="28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left" vertical="center"/>
    </xf>
    <xf numFmtId="0" fontId="50" fillId="35" borderId="27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left" vertical="center"/>
    </xf>
    <xf numFmtId="0" fontId="50" fillId="33" borderId="27" xfId="0" applyFont="1" applyFill="1" applyBorder="1" applyAlignment="1">
      <alignment horizontal="center" vertical="center"/>
    </xf>
    <xf numFmtId="0" fontId="50" fillId="21" borderId="12" xfId="0" applyFont="1" applyFill="1" applyBorder="1" applyAlignment="1">
      <alignment horizontal="center" vertical="center"/>
    </xf>
    <xf numFmtId="0" fontId="50" fillId="21" borderId="27" xfId="0" applyFont="1" applyFill="1" applyBorder="1" applyAlignment="1">
      <alignment horizontal="left" vertical="center"/>
    </xf>
    <xf numFmtId="0" fontId="50" fillId="21" borderId="27" xfId="0" applyFont="1" applyFill="1" applyBorder="1" applyAlignment="1">
      <alignment horizontal="center" vertical="center"/>
    </xf>
    <xf numFmtId="0" fontId="51" fillId="21" borderId="23" xfId="0" applyFont="1" applyFill="1" applyBorder="1" applyAlignment="1">
      <alignment horizontal="center" vertical="center"/>
    </xf>
    <xf numFmtId="0" fontId="51" fillId="21" borderId="10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3" xfId="0" applyFont="1" applyBorder="1" applyAlignment="1">
      <alignment horizontal="left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/>
    </xf>
    <xf numFmtId="14" fontId="51" fillId="0" borderId="16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21" borderId="27" xfId="0" applyFont="1" applyFill="1" applyBorder="1" applyAlignment="1">
      <alignment horizontal="center" vertical="center"/>
    </xf>
    <xf numFmtId="0" fontId="51" fillId="21" borderId="25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68" fillId="21" borderId="12" xfId="0" applyFont="1" applyFill="1" applyBorder="1" applyAlignment="1">
      <alignment horizontal="center" vertical="center"/>
    </xf>
    <xf numFmtId="0" fontId="68" fillId="21" borderId="23" xfId="0" applyFont="1" applyFill="1" applyBorder="1" applyAlignment="1">
      <alignment horizontal="center" vertical="center"/>
    </xf>
    <xf numFmtId="0" fontId="68" fillId="21" borderId="23" xfId="0" applyFont="1" applyFill="1" applyBorder="1" applyAlignment="1">
      <alignment horizontal="left" vertical="center"/>
    </xf>
    <xf numFmtId="0" fontId="51" fillId="21" borderId="23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23" xfId="0" applyFont="1" applyBorder="1" applyAlignment="1">
      <alignment vertical="center" wrapText="1"/>
    </xf>
    <xf numFmtId="0" fontId="51" fillId="21" borderId="17" xfId="0" applyFont="1" applyFill="1" applyBorder="1" applyAlignment="1">
      <alignment horizontal="center" vertical="center"/>
    </xf>
    <xf numFmtId="0" fontId="51" fillId="21" borderId="19" xfId="0" applyFont="1" applyFill="1" applyBorder="1" applyAlignment="1">
      <alignment horizontal="center" vertical="center"/>
    </xf>
    <xf numFmtId="0" fontId="51" fillId="21" borderId="16" xfId="0" applyFont="1" applyFill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21" borderId="15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0" fillId="21" borderId="24" xfId="0" applyFont="1" applyFill="1" applyBorder="1" applyAlignment="1">
      <alignment horizontal="center" vertical="center"/>
    </xf>
    <xf numFmtId="14" fontId="51" fillId="0" borderId="14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21" borderId="0" xfId="0" applyFont="1" applyFill="1" applyAlignment="1">
      <alignment horizontal="center" vertical="center"/>
    </xf>
    <xf numFmtId="0" fontId="51" fillId="21" borderId="13" xfId="0" applyFont="1" applyFill="1" applyBorder="1" applyAlignment="1">
      <alignment horizontal="center" vertical="center"/>
    </xf>
    <xf numFmtId="0" fontId="51" fillId="21" borderId="2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35" borderId="25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27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16" xfId="0" applyFont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51" fillId="33" borderId="24" xfId="0" applyFont="1" applyFill="1" applyBorder="1" applyAlignment="1">
      <alignment horizontal="left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68" fillId="0" borderId="1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%20002\Downloads\GuiaCumplimientoLDF_313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Hoja2"/>
      <sheetName val="Guia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zoomScalePageLayoutView="0" workbookViewId="0" topLeftCell="A1">
      <pane ySplit="6" topLeftCell="A70" activePane="bottomLeft" state="frozen"/>
      <selection pane="topLeft" activeCell="A1" sqref="A1"/>
      <selection pane="bottomLeft" activeCell="G50" sqref="G50"/>
    </sheetView>
  </sheetViews>
  <sheetFormatPr defaultColWidth="11.421875" defaultRowHeight="15"/>
  <cols>
    <col min="1" max="1" width="1.28515625" style="7" customWidth="1"/>
    <col min="2" max="2" width="56.421875" style="7" customWidth="1"/>
    <col min="3" max="3" width="14.7109375" style="83" customWidth="1"/>
    <col min="4" max="4" width="15.00390625" style="83" customWidth="1"/>
    <col min="5" max="5" width="59.421875" style="7" customWidth="1"/>
    <col min="6" max="6" width="12.28125" style="83" customWidth="1"/>
    <col min="7" max="7" width="15.140625" style="83" customWidth="1"/>
    <col min="8" max="16384" width="11.421875" style="7" customWidth="1"/>
  </cols>
  <sheetData>
    <row r="1" ht="14.25" thickBot="1"/>
    <row r="2" spans="2:7" ht="13.5">
      <c r="B2" s="202" t="s">
        <v>24</v>
      </c>
      <c r="C2" s="203"/>
      <c r="D2" s="203"/>
      <c r="E2" s="203"/>
      <c r="F2" s="203"/>
      <c r="G2" s="204"/>
    </row>
    <row r="3" spans="2:7" ht="13.5">
      <c r="B3" s="205" t="s">
        <v>186</v>
      </c>
      <c r="C3" s="206"/>
      <c r="D3" s="206"/>
      <c r="E3" s="206"/>
      <c r="F3" s="206"/>
      <c r="G3" s="207"/>
    </row>
    <row r="4" spans="2:7" ht="13.5">
      <c r="B4" s="205" t="s">
        <v>187</v>
      </c>
      <c r="C4" s="206"/>
      <c r="D4" s="206"/>
      <c r="E4" s="206"/>
      <c r="F4" s="206"/>
      <c r="G4" s="207"/>
    </row>
    <row r="5" spans="2:7" ht="14.25" thickBot="1">
      <c r="B5" s="208" t="s">
        <v>2</v>
      </c>
      <c r="C5" s="209"/>
      <c r="D5" s="209"/>
      <c r="E5" s="209"/>
      <c r="F5" s="209"/>
      <c r="G5" s="210"/>
    </row>
    <row r="6" spans="2:7" ht="27.75" thickBot="1">
      <c r="B6" s="84" t="s">
        <v>3</v>
      </c>
      <c r="C6" s="85" t="s">
        <v>188</v>
      </c>
      <c r="D6" s="85" t="s">
        <v>189</v>
      </c>
      <c r="E6" s="86" t="s">
        <v>3</v>
      </c>
      <c r="F6" s="85" t="s">
        <v>188</v>
      </c>
      <c r="G6" s="85" t="s">
        <v>189</v>
      </c>
    </row>
    <row r="7" spans="2:7" ht="13.5">
      <c r="B7" s="87" t="s">
        <v>190</v>
      </c>
      <c r="C7" s="10"/>
      <c r="D7" s="10"/>
      <c r="E7" s="88" t="s">
        <v>191</v>
      </c>
      <c r="F7" s="10"/>
      <c r="G7" s="10"/>
    </row>
    <row r="8" spans="2:7" ht="13.5">
      <c r="B8" s="87" t="s">
        <v>192</v>
      </c>
      <c r="C8" s="11"/>
      <c r="D8" s="11"/>
      <c r="E8" s="88" t="s">
        <v>193</v>
      </c>
      <c r="F8" s="11"/>
      <c r="G8" s="11"/>
    </row>
    <row r="9" spans="2:7" ht="13.5">
      <c r="B9" s="89" t="s">
        <v>194</v>
      </c>
      <c r="C9" s="11">
        <f>SUM(C10:C16)</f>
        <v>217560030.31</v>
      </c>
      <c r="D9" s="11">
        <f>SUM(D10:D16)</f>
        <v>17338197.25</v>
      </c>
      <c r="E9" s="90" t="s">
        <v>195</v>
      </c>
      <c r="F9" s="11">
        <f>SUM(F10:F18)</f>
        <v>13688906.889999999</v>
      </c>
      <c r="G9" s="11">
        <f>SUM(G10:G18)</f>
        <v>88255346.78999999</v>
      </c>
    </row>
    <row r="10" spans="2:7" ht="13.5">
      <c r="B10" s="91" t="s">
        <v>196</v>
      </c>
      <c r="C10" s="11">
        <v>0</v>
      </c>
      <c r="D10" s="11">
        <v>0</v>
      </c>
      <c r="E10" s="92" t="s">
        <v>197</v>
      </c>
      <c r="F10" s="11">
        <v>0</v>
      </c>
      <c r="G10" s="11">
        <v>0</v>
      </c>
    </row>
    <row r="11" spans="2:7" ht="13.5">
      <c r="B11" s="91" t="s">
        <v>198</v>
      </c>
      <c r="C11" s="11">
        <v>217560030.31</v>
      </c>
      <c r="D11" s="11">
        <v>17338197.25</v>
      </c>
      <c r="E11" s="92" t="s">
        <v>199</v>
      </c>
      <c r="F11" s="11">
        <v>0</v>
      </c>
      <c r="G11" s="11">
        <v>33016998.51</v>
      </c>
    </row>
    <row r="12" spans="2:7" ht="13.5">
      <c r="B12" s="91" t="s">
        <v>200</v>
      </c>
      <c r="C12" s="11">
        <v>0</v>
      </c>
      <c r="D12" s="11">
        <v>0</v>
      </c>
      <c r="E12" s="92" t="s">
        <v>201</v>
      </c>
      <c r="F12" s="11">
        <v>0</v>
      </c>
      <c r="G12" s="11">
        <v>5737010.5</v>
      </c>
    </row>
    <row r="13" spans="2:7" ht="13.5">
      <c r="B13" s="91" t="s">
        <v>202</v>
      </c>
      <c r="C13" s="11">
        <v>0</v>
      </c>
      <c r="D13" s="11">
        <v>0</v>
      </c>
      <c r="E13" s="92" t="s">
        <v>203</v>
      </c>
      <c r="F13" s="11">
        <v>0</v>
      </c>
      <c r="G13" s="11">
        <v>0</v>
      </c>
    </row>
    <row r="14" spans="2:7" ht="13.5">
      <c r="B14" s="91" t="s">
        <v>204</v>
      </c>
      <c r="C14" s="11">
        <v>0</v>
      </c>
      <c r="D14" s="11">
        <v>0</v>
      </c>
      <c r="E14" s="92" t="s">
        <v>205</v>
      </c>
      <c r="F14" s="11">
        <v>13228540.78</v>
      </c>
      <c r="G14" s="11">
        <v>49233242.62</v>
      </c>
    </row>
    <row r="15" spans="2:7" ht="27">
      <c r="B15" s="91" t="s">
        <v>206</v>
      </c>
      <c r="C15" s="11">
        <v>0</v>
      </c>
      <c r="D15" s="11">
        <v>0</v>
      </c>
      <c r="E15" s="92" t="s">
        <v>207</v>
      </c>
      <c r="F15" s="11">
        <v>0</v>
      </c>
      <c r="G15" s="11">
        <v>0</v>
      </c>
    </row>
    <row r="16" spans="2:7" ht="13.5">
      <c r="B16" s="91" t="s">
        <v>208</v>
      </c>
      <c r="C16" s="11">
        <v>0</v>
      </c>
      <c r="D16" s="11">
        <v>0</v>
      </c>
      <c r="E16" s="92" t="s">
        <v>209</v>
      </c>
      <c r="F16" s="11">
        <v>413156.11</v>
      </c>
      <c r="G16" s="11">
        <v>268095.16</v>
      </c>
    </row>
    <row r="17" spans="2:7" ht="27">
      <c r="B17" s="89" t="s">
        <v>210</v>
      </c>
      <c r="C17" s="11">
        <f>SUM(C18:C24)</f>
        <v>13490960.38</v>
      </c>
      <c r="D17" s="11">
        <f>SUM(D18:D24)</f>
        <v>86562271.37</v>
      </c>
      <c r="E17" s="92" t="s">
        <v>211</v>
      </c>
      <c r="F17" s="11">
        <v>0</v>
      </c>
      <c r="G17" s="11">
        <v>0</v>
      </c>
    </row>
    <row r="18" spans="2:7" ht="13.5">
      <c r="B18" s="91" t="s">
        <v>212</v>
      </c>
      <c r="C18" s="11">
        <v>0</v>
      </c>
      <c r="D18" s="11">
        <v>0</v>
      </c>
      <c r="E18" s="92" t="s">
        <v>213</v>
      </c>
      <c r="F18" s="11">
        <v>47210</v>
      </c>
      <c r="G18" s="11">
        <v>0</v>
      </c>
    </row>
    <row r="19" spans="2:7" ht="13.5">
      <c r="B19" s="91" t="s">
        <v>214</v>
      </c>
      <c r="C19" s="11">
        <v>0</v>
      </c>
      <c r="D19" s="11">
        <v>53155492.43</v>
      </c>
      <c r="E19" s="90" t="s">
        <v>215</v>
      </c>
      <c r="F19" s="11">
        <f>SUM(F20:F22)</f>
        <v>0</v>
      </c>
      <c r="G19" s="11">
        <f>SUM(G20:G22)</f>
        <v>0</v>
      </c>
    </row>
    <row r="20" spans="2:7" ht="13.5">
      <c r="B20" s="91" t="s">
        <v>216</v>
      </c>
      <c r="C20" s="11">
        <v>13485960.38</v>
      </c>
      <c r="D20" s="11">
        <v>33406778.94</v>
      </c>
      <c r="E20" s="92" t="s">
        <v>217</v>
      </c>
      <c r="F20" s="11">
        <v>0</v>
      </c>
      <c r="G20" s="11">
        <v>0</v>
      </c>
    </row>
    <row r="21" spans="2:7" ht="13.5">
      <c r="B21" s="91" t="s">
        <v>218</v>
      </c>
      <c r="C21" s="11">
        <v>0</v>
      </c>
      <c r="D21" s="11">
        <v>0</v>
      </c>
      <c r="E21" s="93" t="s">
        <v>219</v>
      </c>
      <c r="F21" s="11">
        <v>0</v>
      </c>
      <c r="G21" s="11">
        <v>0</v>
      </c>
    </row>
    <row r="22" spans="2:7" ht="13.5">
      <c r="B22" s="91" t="s">
        <v>220</v>
      </c>
      <c r="C22" s="11">
        <v>5000</v>
      </c>
      <c r="D22" s="11">
        <v>0</v>
      </c>
      <c r="E22" s="92" t="s">
        <v>221</v>
      </c>
      <c r="F22" s="11">
        <v>0</v>
      </c>
      <c r="G22" s="11">
        <v>0</v>
      </c>
    </row>
    <row r="23" spans="2:7" ht="13.5">
      <c r="B23" s="91" t="s">
        <v>222</v>
      </c>
      <c r="C23" s="11">
        <v>0</v>
      </c>
      <c r="D23" s="11">
        <v>0</v>
      </c>
      <c r="E23" s="90" t="s">
        <v>223</v>
      </c>
      <c r="F23" s="11">
        <f>SUM(F24:F25)</f>
        <v>0</v>
      </c>
      <c r="G23" s="11">
        <f>SUM(G24:G25)</f>
        <v>0</v>
      </c>
    </row>
    <row r="24" spans="2:7" ht="13.5">
      <c r="B24" s="91" t="s">
        <v>224</v>
      </c>
      <c r="C24" s="11">
        <v>0</v>
      </c>
      <c r="D24" s="11">
        <v>0</v>
      </c>
      <c r="E24" s="92" t="s">
        <v>225</v>
      </c>
      <c r="F24" s="11">
        <v>0</v>
      </c>
      <c r="G24" s="11">
        <v>0</v>
      </c>
    </row>
    <row r="25" spans="2:7" ht="13.5">
      <c r="B25" s="89" t="s">
        <v>226</v>
      </c>
      <c r="C25" s="11">
        <f>SUM(C26:C30)</f>
        <v>0</v>
      </c>
      <c r="D25" s="11">
        <f>SUM(D26:D30)</f>
        <v>0</v>
      </c>
      <c r="E25" s="92" t="s">
        <v>227</v>
      </c>
      <c r="F25" s="11">
        <v>0</v>
      </c>
      <c r="G25" s="11">
        <v>0</v>
      </c>
    </row>
    <row r="26" spans="2:7" ht="27">
      <c r="B26" s="91" t="s">
        <v>228</v>
      </c>
      <c r="C26" s="11">
        <v>0</v>
      </c>
      <c r="D26" s="11">
        <v>0</v>
      </c>
      <c r="E26" s="90" t="s">
        <v>229</v>
      </c>
      <c r="F26" s="11">
        <v>0</v>
      </c>
      <c r="G26" s="11">
        <v>0</v>
      </c>
    </row>
    <row r="27" spans="2:7" ht="27">
      <c r="B27" s="91" t="s">
        <v>230</v>
      </c>
      <c r="C27" s="11">
        <v>0</v>
      </c>
      <c r="D27" s="11">
        <v>0</v>
      </c>
      <c r="E27" s="90" t="s">
        <v>231</v>
      </c>
      <c r="F27" s="11">
        <f>SUM(F28:F30)</f>
        <v>0</v>
      </c>
      <c r="G27" s="11">
        <f>SUM(G28:G30)</f>
        <v>0</v>
      </c>
    </row>
    <row r="28" spans="2:7" ht="27">
      <c r="B28" s="91" t="s">
        <v>232</v>
      </c>
      <c r="C28" s="11">
        <v>0</v>
      </c>
      <c r="D28" s="11">
        <v>0</v>
      </c>
      <c r="E28" s="92" t="s">
        <v>233</v>
      </c>
      <c r="F28" s="11">
        <v>0</v>
      </c>
      <c r="G28" s="11">
        <v>0</v>
      </c>
    </row>
    <row r="29" spans="2:7" ht="13.5">
      <c r="B29" s="91" t="s">
        <v>234</v>
      </c>
      <c r="C29" s="11">
        <v>0</v>
      </c>
      <c r="D29" s="11">
        <v>0</v>
      </c>
      <c r="E29" s="92" t="s">
        <v>235</v>
      </c>
      <c r="F29" s="11">
        <v>0</v>
      </c>
      <c r="G29" s="11">
        <v>0</v>
      </c>
    </row>
    <row r="30" spans="2:7" ht="13.5">
      <c r="B30" s="91" t="s">
        <v>236</v>
      </c>
      <c r="C30" s="11">
        <v>0</v>
      </c>
      <c r="D30" s="11">
        <v>0</v>
      </c>
      <c r="E30" s="92" t="s">
        <v>237</v>
      </c>
      <c r="F30" s="11">
        <v>0</v>
      </c>
      <c r="G30" s="11">
        <v>0</v>
      </c>
    </row>
    <row r="31" spans="2:7" ht="27">
      <c r="B31" s="89" t="s">
        <v>238</v>
      </c>
      <c r="C31" s="11">
        <f>SUM(C32:C36)</f>
        <v>0</v>
      </c>
      <c r="D31" s="11">
        <f>SUM(D32:D36)</f>
        <v>0</v>
      </c>
      <c r="E31" s="90" t="s">
        <v>239</v>
      </c>
      <c r="F31" s="11">
        <f>SUM(F32:F37)</f>
        <v>0</v>
      </c>
      <c r="G31" s="11">
        <f>SUM(G32:G37)</f>
        <v>0</v>
      </c>
    </row>
    <row r="32" spans="2:7" ht="13.5">
      <c r="B32" s="91" t="s">
        <v>240</v>
      </c>
      <c r="C32" s="11">
        <v>0</v>
      </c>
      <c r="D32" s="11">
        <v>0</v>
      </c>
      <c r="E32" s="92" t="s">
        <v>241</v>
      </c>
      <c r="F32" s="11">
        <v>0</v>
      </c>
      <c r="G32" s="11">
        <v>0</v>
      </c>
    </row>
    <row r="33" spans="2:7" ht="13.5">
      <c r="B33" s="91" t="s">
        <v>242</v>
      </c>
      <c r="C33" s="11">
        <v>0</v>
      </c>
      <c r="D33" s="11">
        <v>0</v>
      </c>
      <c r="E33" s="92" t="s">
        <v>243</v>
      </c>
      <c r="F33" s="11">
        <v>0</v>
      </c>
      <c r="G33" s="11">
        <v>0</v>
      </c>
    </row>
    <row r="34" spans="2:7" ht="13.5">
      <c r="B34" s="91" t="s">
        <v>244</v>
      </c>
      <c r="C34" s="11">
        <v>0</v>
      </c>
      <c r="D34" s="11">
        <v>0</v>
      </c>
      <c r="E34" s="92" t="s">
        <v>245</v>
      </c>
      <c r="F34" s="11">
        <v>0</v>
      </c>
      <c r="G34" s="11">
        <v>0</v>
      </c>
    </row>
    <row r="35" spans="2:7" ht="27">
      <c r="B35" s="91" t="s">
        <v>246</v>
      </c>
      <c r="C35" s="11">
        <v>0</v>
      </c>
      <c r="D35" s="11">
        <v>0</v>
      </c>
      <c r="E35" s="92" t="s">
        <v>247</v>
      </c>
      <c r="F35" s="11">
        <v>0</v>
      </c>
      <c r="G35" s="11">
        <v>0</v>
      </c>
    </row>
    <row r="36" spans="2:7" ht="21" customHeight="1">
      <c r="B36" s="91" t="s">
        <v>248</v>
      </c>
      <c r="C36" s="11">
        <v>0</v>
      </c>
      <c r="D36" s="11">
        <v>0</v>
      </c>
      <c r="E36" s="92" t="s">
        <v>249</v>
      </c>
      <c r="F36" s="11">
        <v>0</v>
      </c>
      <c r="G36" s="11">
        <v>0</v>
      </c>
    </row>
    <row r="37" spans="2:7" ht="13.5">
      <c r="B37" s="89" t="s">
        <v>250</v>
      </c>
      <c r="C37" s="11">
        <v>0</v>
      </c>
      <c r="D37" s="11">
        <v>0</v>
      </c>
      <c r="E37" s="92" t="s">
        <v>251</v>
      </c>
      <c r="F37" s="11">
        <v>0</v>
      </c>
      <c r="G37" s="11">
        <v>0</v>
      </c>
    </row>
    <row r="38" spans="2:7" ht="13.5">
      <c r="B38" s="89" t="s">
        <v>252</v>
      </c>
      <c r="C38" s="11">
        <f>SUM(C39:C40)</f>
        <v>0</v>
      </c>
      <c r="D38" s="11">
        <f>SUM(D39:D40)</f>
        <v>0</v>
      </c>
      <c r="E38" s="90" t="s">
        <v>253</v>
      </c>
      <c r="F38" s="11">
        <f>SUM(F39:F41)</f>
        <v>0</v>
      </c>
      <c r="G38" s="11">
        <f>SUM(G39:G41)</f>
        <v>0</v>
      </c>
    </row>
    <row r="39" spans="2:7" ht="27">
      <c r="B39" s="91" t="s">
        <v>254</v>
      </c>
      <c r="C39" s="11">
        <v>0</v>
      </c>
      <c r="D39" s="11">
        <v>0</v>
      </c>
      <c r="E39" s="92" t="s">
        <v>255</v>
      </c>
      <c r="F39" s="11">
        <v>0</v>
      </c>
      <c r="G39" s="11">
        <v>0</v>
      </c>
    </row>
    <row r="40" spans="2:7" ht="13.5">
      <c r="B40" s="91" t="s">
        <v>256</v>
      </c>
      <c r="C40" s="11">
        <v>0</v>
      </c>
      <c r="D40" s="11">
        <v>0</v>
      </c>
      <c r="E40" s="92" t="s">
        <v>257</v>
      </c>
      <c r="F40" s="11">
        <v>0</v>
      </c>
      <c r="G40" s="11">
        <v>0</v>
      </c>
    </row>
    <row r="41" spans="2:7" ht="13.5">
      <c r="B41" s="89" t="s">
        <v>258</v>
      </c>
      <c r="C41" s="11">
        <f>SUM(C42:C45)</f>
        <v>0</v>
      </c>
      <c r="D41" s="11">
        <f>SUM(D42:D45)</f>
        <v>0</v>
      </c>
      <c r="E41" s="92" t="s">
        <v>259</v>
      </c>
      <c r="F41" s="11">
        <v>0</v>
      </c>
      <c r="G41" s="11">
        <v>0</v>
      </c>
    </row>
    <row r="42" spans="2:7" ht="13.5">
      <c r="B42" s="91" t="s">
        <v>260</v>
      </c>
      <c r="C42" s="11">
        <v>0</v>
      </c>
      <c r="D42" s="11">
        <v>0</v>
      </c>
      <c r="E42" s="90" t="s">
        <v>261</v>
      </c>
      <c r="F42" s="11">
        <f>SUM(F43:F45)</f>
        <v>0</v>
      </c>
      <c r="G42" s="11">
        <f>SUM(G43:G45)</f>
        <v>0</v>
      </c>
    </row>
    <row r="43" spans="2:7" ht="13.5">
      <c r="B43" s="91" t="s">
        <v>262</v>
      </c>
      <c r="C43" s="11">
        <v>0</v>
      </c>
      <c r="D43" s="11">
        <v>0</v>
      </c>
      <c r="E43" s="92" t="s">
        <v>263</v>
      </c>
      <c r="F43" s="11">
        <v>0</v>
      </c>
      <c r="G43" s="11">
        <v>0</v>
      </c>
    </row>
    <row r="44" spans="2:7" ht="27">
      <c r="B44" s="91" t="s">
        <v>264</v>
      </c>
      <c r="C44" s="11">
        <v>0</v>
      </c>
      <c r="D44" s="11">
        <v>0</v>
      </c>
      <c r="E44" s="92" t="s">
        <v>265</v>
      </c>
      <c r="F44" s="11">
        <v>0</v>
      </c>
      <c r="G44" s="11">
        <v>0</v>
      </c>
    </row>
    <row r="45" spans="2:7" ht="13.5">
      <c r="B45" s="91" t="s">
        <v>266</v>
      </c>
      <c r="C45" s="11">
        <v>0</v>
      </c>
      <c r="D45" s="11">
        <v>0</v>
      </c>
      <c r="E45" s="92" t="s">
        <v>267</v>
      </c>
      <c r="F45" s="11">
        <v>0</v>
      </c>
      <c r="G45" s="11">
        <v>0</v>
      </c>
    </row>
    <row r="46" spans="2:7" ht="7.5" customHeight="1">
      <c r="B46" s="89"/>
      <c r="C46" s="11"/>
      <c r="D46" s="11"/>
      <c r="E46" s="90"/>
      <c r="F46" s="11"/>
      <c r="G46" s="11"/>
    </row>
    <row r="47" spans="2:7" ht="13.5">
      <c r="B47" s="94" t="s">
        <v>268</v>
      </c>
      <c r="C47" s="95">
        <f>C9+C17+C25+C31+C37+C38+C41</f>
        <v>231050990.69</v>
      </c>
      <c r="D47" s="95">
        <f>D9+D17+D25+D31+D37+D38+D41</f>
        <v>103900468.62</v>
      </c>
      <c r="E47" s="96" t="s">
        <v>269</v>
      </c>
      <c r="F47" s="95">
        <f>F9+F19+F23+F26+F27+F31+F38+F42</f>
        <v>13688906.889999999</v>
      </c>
      <c r="G47" s="95">
        <f>G9+G19+G23+G26+G27+G31+G38+G42</f>
        <v>88255346.78999999</v>
      </c>
    </row>
    <row r="48" spans="2:7" ht="13.5">
      <c r="B48" s="87"/>
      <c r="C48" s="11"/>
      <c r="D48" s="11"/>
      <c r="E48" s="88"/>
      <c r="F48" s="11"/>
      <c r="G48" s="11"/>
    </row>
    <row r="49" spans="2:7" ht="13.5">
      <c r="B49" s="87" t="s">
        <v>270</v>
      </c>
      <c r="C49" s="11"/>
      <c r="D49" s="11"/>
      <c r="E49" s="88" t="s">
        <v>271</v>
      </c>
      <c r="F49" s="11"/>
      <c r="G49" s="11"/>
    </row>
    <row r="50" spans="2:7" ht="13.5">
      <c r="B50" s="89" t="s">
        <v>272</v>
      </c>
      <c r="C50" s="11">
        <v>0</v>
      </c>
      <c r="D50" s="11">
        <v>0</v>
      </c>
      <c r="E50" s="90" t="s">
        <v>273</v>
      </c>
      <c r="F50" s="11">
        <v>0</v>
      </c>
      <c r="G50" s="11">
        <v>0</v>
      </c>
    </row>
    <row r="51" spans="2:7" ht="13.5">
      <c r="B51" s="89" t="s">
        <v>274</v>
      </c>
      <c r="C51" s="11">
        <v>0</v>
      </c>
      <c r="D51" s="11">
        <v>0</v>
      </c>
      <c r="E51" s="90" t="s">
        <v>275</v>
      </c>
      <c r="F51" s="11">
        <v>0</v>
      </c>
      <c r="G51" s="11">
        <v>0</v>
      </c>
    </row>
    <row r="52" spans="2:7" ht="13.5">
      <c r="B52" s="89" t="s">
        <v>276</v>
      </c>
      <c r="C52" s="11">
        <v>33219549.09</v>
      </c>
      <c r="D52" s="11">
        <v>33219549.09</v>
      </c>
      <c r="E52" s="90" t="s">
        <v>277</v>
      </c>
      <c r="F52" s="11">
        <v>0</v>
      </c>
      <c r="G52" s="11">
        <v>0</v>
      </c>
    </row>
    <row r="53" spans="2:7" ht="13.5">
      <c r="B53" s="89" t="s">
        <v>278</v>
      </c>
      <c r="C53" s="11">
        <v>81916930.03</v>
      </c>
      <c r="D53" s="11">
        <v>81557022.63</v>
      </c>
      <c r="E53" s="90" t="s">
        <v>279</v>
      </c>
      <c r="F53" s="11">
        <v>0</v>
      </c>
      <c r="G53" s="11">
        <v>0</v>
      </c>
    </row>
    <row r="54" spans="2:7" ht="27">
      <c r="B54" s="89" t="s">
        <v>280</v>
      </c>
      <c r="C54" s="11">
        <v>39999.96</v>
      </c>
      <c r="D54" s="11">
        <v>39999.96</v>
      </c>
      <c r="E54" s="90" t="s">
        <v>281</v>
      </c>
      <c r="F54" s="11">
        <v>0</v>
      </c>
      <c r="G54" s="11">
        <v>0</v>
      </c>
    </row>
    <row r="55" spans="2:7" ht="13.5">
      <c r="B55" s="89" t="s">
        <v>282</v>
      </c>
      <c r="C55" s="11">
        <v>-1822239.7</v>
      </c>
      <c r="D55" s="11">
        <v>-1822239.7</v>
      </c>
      <c r="E55" s="90" t="s">
        <v>283</v>
      </c>
      <c r="F55" s="11">
        <v>0</v>
      </c>
      <c r="G55" s="11">
        <v>0</v>
      </c>
    </row>
    <row r="56" spans="2:7" ht="13.5">
      <c r="B56" s="89" t="s">
        <v>284</v>
      </c>
      <c r="C56" s="11">
        <v>0</v>
      </c>
      <c r="D56" s="11">
        <v>0</v>
      </c>
      <c r="E56" s="88"/>
      <c r="F56" s="11"/>
      <c r="G56" s="11"/>
    </row>
    <row r="57" spans="2:7" ht="13.5">
      <c r="B57" s="89" t="s">
        <v>285</v>
      </c>
      <c r="C57" s="11">
        <v>0</v>
      </c>
      <c r="D57" s="11">
        <v>0</v>
      </c>
      <c r="E57" s="88" t="s">
        <v>286</v>
      </c>
      <c r="F57" s="11">
        <f>SUM(F50:F55)</f>
        <v>0</v>
      </c>
      <c r="G57" s="11">
        <f>SUM(G50:G55)</f>
        <v>0</v>
      </c>
    </row>
    <row r="58" spans="2:7" ht="13.5">
      <c r="B58" s="89" t="s">
        <v>287</v>
      </c>
      <c r="C58" s="11">
        <v>0</v>
      </c>
      <c r="D58" s="11">
        <v>0</v>
      </c>
      <c r="E58" s="97"/>
      <c r="F58" s="11"/>
      <c r="G58" s="11"/>
    </row>
    <row r="59" spans="2:7" ht="13.5">
      <c r="B59" s="89"/>
      <c r="C59" s="11"/>
      <c r="D59" s="11"/>
      <c r="E59" s="88" t="s">
        <v>288</v>
      </c>
      <c r="F59" s="11">
        <f>F47+F57</f>
        <v>13688906.889999999</v>
      </c>
      <c r="G59" s="11">
        <f>G47+G57</f>
        <v>88255346.78999999</v>
      </c>
    </row>
    <row r="60" spans="2:7" ht="27">
      <c r="B60" s="87" t="s">
        <v>289</v>
      </c>
      <c r="C60" s="11">
        <f>SUM(C50:C58)</f>
        <v>113354239.38</v>
      </c>
      <c r="D60" s="11">
        <f>SUM(D50:D58)</f>
        <v>112994331.97999999</v>
      </c>
      <c r="E60" s="90"/>
      <c r="F60" s="11"/>
      <c r="G60" s="11"/>
    </row>
    <row r="61" spans="2:7" ht="13.5">
      <c r="B61" s="89"/>
      <c r="C61" s="11"/>
      <c r="D61" s="11"/>
      <c r="E61" s="88" t="s">
        <v>290</v>
      </c>
      <c r="F61" s="11"/>
      <c r="G61" s="11"/>
    </row>
    <row r="62" spans="2:7" ht="13.5">
      <c r="B62" s="87" t="s">
        <v>291</v>
      </c>
      <c r="C62" s="11">
        <f>C47+C60</f>
        <v>344405230.07</v>
      </c>
      <c r="D62" s="11">
        <f>D47+D60</f>
        <v>216894800.6</v>
      </c>
      <c r="E62" s="88"/>
      <c r="F62" s="11"/>
      <c r="G62" s="11"/>
    </row>
    <row r="63" spans="2:7" ht="13.5">
      <c r="B63" s="89"/>
      <c r="C63" s="11"/>
      <c r="D63" s="11"/>
      <c r="E63" s="88" t="s">
        <v>292</v>
      </c>
      <c r="F63" s="11">
        <f>SUM(F64:F66)</f>
        <v>3994609.4</v>
      </c>
      <c r="G63" s="11">
        <f>SUM(G64:G66)</f>
        <v>3994609.4</v>
      </c>
    </row>
    <row r="64" spans="2:7" ht="13.5">
      <c r="B64" s="89"/>
      <c r="C64" s="11"/>
      <c r="D64" s="11"/>
      <c r="E64" s="90" t="s">
        <v>293</v>
      </c>
      <c r="F64" s="11">
        <v>0</v>
      </c>
      <c r="G64" s="11">
        <v>0</v>
      </c>
    </row>
    <row r="65" spans="2:7" ht="13.5">
      <c r="B65" s="89"/>
      <c r="C65" s="11"/>
      <c r="D65" s="11"/>
      <c r="E65" s="90" t="s">
        <v>294</v>
      </c>
      <c r="F65" s="11">
        <v>3994609.4</v>
      </c>
      <c r="G65" s="11">
        <v>3994609.4</v>
      </c>
    </row>
    <row r="66" spans="2:7" ht="13.5">
      <c r="B66" s="89"/>
      <c r="C66" s="11"/>
      <c r="D66" s="11"/>
      <c r="E66" s="90" t="s">
        <v>295</v>
      </c>
      <c r="F66" s="11">
        <v>0</v>
      </c>
      <c r="G66" s="11">
        <v>0</v>
      </c>
    </row>
    <row r="67" spans="2:7" ht="13.5">
      <c r="B67" s="89"/>
      <c r="C67" s="11"/>
      <c r="D67" s="11"/>
      <c r="E67" s="90"/>
      <c r="F67" s="11"/>
      <c r="G67" s="11"/>
    </row>
    <row r="68" spans="2:7" ht="13.5">
      <c r="B68" s="89"/>
      <c r="C68" s="11"/>
      <c r="D68" s="11"/>
      <c r="E68" s="88" t="s">
        <v>296</v>
      </c>
      <c r="F68" s="11">
        <f>SUM(F69:F73)</f>
        <v>326721713.78</v>
      </c>
      <c r="G68" s="11">
        <f>SUM(G69:G73)</f>
        <v>124644844.41</v>
      </c>
    </row>
    <row r="69" spans="2:7" ht="13.5">
      <c r="B69" s="89"/>
      <c r="C69" s="11"/>
      <c r="D69" s="11"/>
      <c r="E69" s="90" t="s">
        <v>297</v>
      </c>
      <c r="F69" s="11">
        <v>201010553.56</v>
      </c>
      <c r="G69" s="11">
        <v>46634777.03</v>
      </c>
    </row>
    <row r="70" spans="2:7" ht="13.5">
      <c r="B70" s="89"/>
      <c r="C70" s="11"/>
      <c r="D70" s="11"/>
      <c r="E70" s="90" t="s">
        <v>298</v>
      </c>
      <c r="F70" s="11">
        <v>52492340.76</v>
      </c>
      <c r="G70" s="11">
        <v>4791247.92</v>
      </c>
    </row>
    <row r="71" spans="2:7" ht="13.5">
      <c r="B71" s="89"/>
      <c r="C71" s="11"/>
      <c r="D71" s="11"/>
      <c r="E71" s="90" t="s">
        <v>299</v>
      </c>
      <c r="F71" s="11">
        <v>0</v>
      </c>
      <c r="G71" s="11">
        <v>0</v>
      </c>
    </row>
    <row r="72" spans="2:7" ht="13.5">
      <c r="B72" s="89"/>
      <c r="C72" s="11"/>
      <c r="D72" s="11"/>
      <c r="E72" s="90" t="s">
        <v>300</v>
      </c>
      <c r="F72" s="11">
        <v>0</v>
      </c>
      <c r="G72" s="11">
        <v>0</v>
      </c>
    </row>
    <row r="73" spans="2:7" ht="13.5">
      <c r="B73" s="89"/>
      <c r="C73" s="11"/>
      <c r="D73" s="11"/>
      <c r="E73" s="90" t="s">
        <v>301</v>
      </c>
      <c r="F73" s="11">
        <v>73218819.46</v>
      </c>
      <c r="G73" s="11">
        <v>73218819.46</v>
      </c>
    </row>
    <row r="74" spans="2:7" ht="13.5">
      <c r="B74" s="89"/>
      <c r="C74" s="11"/>
      <c r="D74" s="11"/>
      <c r="E74" s="90"/>
      <c r="F74" s="11"/>
      <c r="G74" s="11"/>
    </row>
    <row r="75" spans="2:7" ht="27">
      <c r="B75" s="89"/>
      <c r="C75" s="11"/>
      <c r="D75" s="11"/>
      <c r="E75" s="88" t="s">
        <v>302</v>
      </c>
      <c r="F75" s="11">
        <f>SUM(F76:F77)</f>
        <v>0</v>
      </c>
      <c r="G75" s="11">
        <f>SUM(G76:G77)</f>
        <v>0</v>
      </c>
    </row>
    <row r="76" spans="2:7" ht="13.5">
      <c r="B76" s="89"/>
      <c r="C76" s="11"/>
      <c r="D76" s="11"/>
      <c r="E76" s="90" t="s">
        <v>303</v>
      </c>
      <c r="F76" s="11">
        <v>0</v>
      </c>
      <c r="G76" s="11">
        <v>0</v>
      </c>
    </row>
    <row r="77" spans="2:7" ht="13.5">
      <c r="B77" s="89"/>
      <c r="C77" s="11"/>
      <c r="D77" s="11"/>
      <c r="E77" s="90" t="s">
        <v>304</v>
      </c>
      <c r="F77" s="11">
        <v>0</v>
      </c>
      <c r="G77" s="11">
        <v>0</v>
      </c>
    </row>
    <row r="78" spans="2:7" ht="13.5">
      <c r="B78" s="89"/>
      <c r="C78" s="11"/>
      <c r="D78" s="11"/>
      <c r="E78" s="90"/>
      <c r="F78" s="11"/>
      <c r="G78" s="11"/>
    </row>
    <row r="79" spans="2:7" ht="13.5">
      <c r="B79" s="89"/>
      <c r="C79" s="11"/>
      <c r="D79" s="11"/>
      <c r="E79" s="88" t="s">
        <v>305</v>
      </c>
      <c r="F79" s="11">
        <f>F63+F68+F75</f>
        <v>330716323.17999995</v>
      </c>
      <c r="G79" s="11">
        <f>G63+G68+G75</f>
        <v>128639453.81</v>
      </c>
    </row>
    <row r="80" spans="2:7" ht="13.5">
      <c r="B80" s="89"/>
      <c r="C80" s="11"/>
      <c r="D80" s="11"/>
      <c r="E80" s="90"/>
      <c r="F80" s="11"/>
      <c r="G80" s="11"/>
    </row>
    <row r="81" spans="2:7" ht="13.5">
      <c r="B81" s="89"/>
      <c r="C81" s="11"/>
      <c r="D81" s="11"/>
      <c r="E81" s="88" t="s">
        <v>306</v>
      </c>
      <c r="F81" s="11">
        <f>F59+F79</f>
        <v>344405230.06999993</v>
      </c>
      <c r="G81" s="11">
        <f>G59+G79</f>
        <v>216894800.6</v>
      </c>
    </row>
    <row r="82" spans="2:7" ht="14.25" thickBot="1">
      <c r="B82" s="98"/>
      <c r="C82" s="99"/>
      <c r="D82" s="99"/>
      <c r="E82" s="100"/>
      <c r="F82" s="38"/>
      <c r="G82" s="38"/>
    </row>
    <row r="83" spans="2:7" ht="13.5">
      <c r="B83" s="101"/>
      <c r="C83" s="102"/>
      <c r="D83" s="102"/>
      <c r="E83" s="103"/>
      <c r="F83" s="104"/>
      <c r="G83" s="104"/>
    </row>
    <row r="84" spans="2:7" ht="13.5">
      <c r="B84" s="101"/>
      <c r="C84" s="102"/>
      <c r="D84" s="102"/>
      <c r="E84" s="103"/>
      <c r="F84" s="104"/>
      <c r="G84" s="104"/>
    </row>
    <row r="85" spans="2:7" ht="13.5">
      <c r="B85" s="101"/>
      <c r="C85" s="102"/>
      <c r="D85" s="102"/>
      <c r="E85" s="103"/>
      <c r="F85" s="104"/>
      <c r="G85" s="104"/>
    </row>
    <row r="86" spans="2:7" ht="13.5">
      <c r="B86" s="101"/>
      <c r="C86" s="102"/>
      <c r="D86" s="102"/>
      <c r="E86" s="103"/>
      <c r="F86" s="104"/>
      <c r="G86" s="104"/>
    </row>
    <row r="88" spans="2:5" ht="13.5">
      <c r="B88" s="83" t="s">
        <v>29</v>
      </c>
      <c r="E88" s="83" t="s">
        <v>26</v>
      </c>
    </row>
    <row r="89" spans="2:5" ht="13.5">
      <c r="B89" s="83" t="s">
        <v>27</v>
      </c>
      <c r="E89" s="83" t="s">
        <v>185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L16" sqref="L16"/>
    </sheetView>
  </sheetViews>
  <sheetFormatPr defaultColWidth="11.421875" defaultRowHeight="15"/>
  <cols>
    <col min="1" max="1" width="5.7109375" style="0" customWidth="1"/>
    <col min="2" max="2" width="4.00390625" style="0" customWidth="1"/>
    <col min="3" max="3" width="40.00390625" style="0" customWidth="1"/>
    <col min="4" max="4" width="2.8515625" style="0" customWidth="1"/>
    <col min="5" max="5" width="24.57421875" style="0" customWidth="1"/>
    <col min="6" max="6" width="1.8515625" style="0" customWidth="1"/>
    <col min="7" max="7" width="22.8515625" style="0" customWidth="1"/>
    <col min="8" max="8" width="19.57421875" style="0" customWidth="1"/>
    <col min="9" max="9" width="16.28125" style="0" customWidth="1"/>
    <col min="10" max="10" width="18.140625" style="0" customWidth="1"/>
    <col min="11" max="11" width="25.28125" style="0" customWidth="1"/>
  </cols>
  <sheetData>
    <row r="1" spans="1:11" ht="14.25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14.25">
      <c r="A2" s="230" t="s">
        <v>459</v>
      </c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 ht="14.25">
      <c r="A3" s="230" t="s">
        <v>460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14.25">
      <c r="A4" s="230" t="s">
        <v>461</v>
      </c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 ht="12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7"/>
    </row>
    <row r="6" spans="1:11" ht="15" thickBot="1">
      <c r="A6" s="202" t="s">
        <v>462</v>
      </c>
      <c r="B6" s="203"/>
      <c r="C6" s="204"/>
      <c r="D6" s="291" t="s">
        <v>463</v>
      </c>
      <c r="E6" s="292"/>
      <c r="F6" s="292"/>
      <c r="G6" s="293"/>
      <c r="H6" s="294" t="s">
        <v>464</v>
      </c>
      <c r="I6" s="293"/>
      <c r="J6" s="204" t="s">
        <v>465</v>
      </c>
      <c r="K6" s="289" t="s">
        <v>466</v>
      </c>
    </row>
    <row r="7" spans="1:11" ht="15" thickBot="1">
      <c r="A7" s="230"/>
      <c r="B7" s="231"/>
      <c r="C7" s="232"/>
      <c r="D7" s="291" t="s">
        <v>467</v>
      </c>
      <c r="E7" s="293"/>
      <c r="F7" s="294" t="s">
        <v>468</v>
      </c>
      <c r="G7" s="293"/>
      <c r="H7" s="295"/>
      <c r="I7" s="296"/>
      <c r="J7" s="232"/>
      <c r="K7" s="297"/>
    </row>
    <row r="8" spans="1:11" ht="39" customHeight="1" thickBot="1">
      <c r="A8" s="233"/>
      <c r="B8" s="234"/>
      <c r="C8" s="235"/>
      <c r="D8" s="201"/>
      <c r="E8" s="298" t="s">
        <v>469</v>
      </c>
      <c r="F8" s="298"/>
      <c r="G8" s="298" t="s">
        <v>470</v>
      </c>
      <c r="H8" s="299" t="s">
        <v>471</v>
      </c>
      <c r="I8" s="300" t="s">
        <v>472</v>
      </c>
      <c r="J8" s="235"/>
      <c r="K8" s="290"/>
    </row>
    <row r="9" spans="1:11" ht="15" thickBot="1">
      <c r="A9" s="301" t="s">
        <v>473</v>
      </c>
      <c r="B9" s="302"/>
      <c r="C9" s="302"/>
      <c r="D9" s="302"/>
      <c r="E9" s="302"/>
      <c r="F9" s="302"/>
      <c r="G9" s="302"/>
      <c r="H9" s="303"/>
      <c r="I9" s="303"/>
      <c r="J9" s="303"/>
      <c r="K9" s="304"/>
    </row>
    <row r="10" spans="1:11" ht="15" thickBot="1">
      <c r="A10" s="305" t="s">
        <v>474</v>
      </c>
      <c r="B10" s="306"/>
      <c r="C10" s="306"/>
      <c r="D10" s="306"/>
      <c r="E10" s="306"/>
      <c r="F10" s="306"/>
      <c r="G10" s="306"/>
      <c r="H10" s="196"/>
      <c r="I10" s="196"/>
      <c r="J10" s="196"/>
      <c r="K10" s="197"/>
    </row>
    <row r="11" spans="1:11" ht="15" thickBot="1">
      <c r="A11" s="307">
        <v>1</v>
      </c>
      <c r="B11" s="308" t="s">
        <v>475</v>
      </c>
      <c r="C11" s="309"/>
      <c r="D11" s="310"/>
      <c r="E11" s="310"/>
      <c r="F11" s="310"/>
      <c r="G11" s="310"/>
      <c r="H11" s="310"/>
      <c r="I11" s="310"/>
      <c r="J11" s="310"/>
      <c r="K11" s="311"/>
    </row>
    <row r="12" spans="1:11" ht="42" customHeight="1" thickBot="1">
      <c r="A12" s="312"/>
      <c r="B12" s="313" t="s">
        <v>476</v>
      </c>
      <c r="C12" s="314" t="s">
        <v>477</v>
      </c>
      <c r="D12" s="27"/>
      <c r="E12" s="315" t="s">
        <v>478</v>
      </c>
      <c r="F12" s="316"/>
      <c r="G12" s="317"/>
      <c r="H12" s="318"/>
      <c r="I12" s="318" t="s">
        <v>479</v>
      </c>
      <c r="J12" s="319" t="s">
        <v>480</v>
      </c>
      <c r="K12" s="320" t="s">
        <v>481</v>
      </c>
    </row>
    <row r="13" spans="1:11" ht="42" customHeight="1" thickBot="1">
      <c r="A13" s="312"/>
      <c r="B13" s="313" t="s">
        <v>482</v>
      </c>
      <c r="C13" s="314" t="s">
        <v>367</v>
      </c>
      <c r="D13" s="321"/>
      <c r="E13" s="315" t="s">
        <v>483</v>
      </c>
      <c r="F13" s="316"/>
      <c r="G13" s="317"/>
      <c r="H13" s="318"/>
      <c r="I13" s="318" t="s">
        <v>479</v>
      </c>
      <c r="J13" s="322" t="s">
        <v>480</v>
      </c>
      <c r="K13" s="320" t="s">
        <v>481</v>
      </c>
    </row>
    <row r="14" spans="1:11" ht="42" customHeight="1" thickBot="1">
      <c r="A14" s="312"/>
      <c r="B14" s="313" t="s">
        <v>484</v>
      </c>
      <c r="C14" s="314" t="s">
        <v>485</v>
      </c>
      <c r="D14" s="321"/>
      <c r="E14" s="315" t="s">
        <v>486</v>
      </c>
      <c r="F14" s="316"/>
      <c r="G14" s="317"/>
      <c r="H14" s="318"/>
      <c r="I14" s="318" t="s">
        <v>479</v>
      </c>
      <c r="J14" s="323" t="s">
        <v>480</v>
      </c>
      <c r="K14" s="320" t="s">
        <v>481</v>
      </c>
    </row>
    <row r="15" spans="1:11" ht="15" thickBot="1">
      <c r="A15" s="307">
        <v>2</v>
      </c>
      <c r="B15" s="308" t="s">
        <v>487</v>
      </c>
      <c r="C15" s="309"/>
      <c r="D15" s="324"/>
      <c r="E15" s="324"/>
      <c r="F15" s="324"/>
      <c r="G15" s="324"/>
      <c r="H15" s="324"/>
      <c r="I15" s="324"/>
      <c r="J15" s="310"/>
      <c r="K15" s="325"/>
    </row>
    <row r="16" spans="1:11" ht="42" customHeight="1" thickBot="1">
      <c r="A16" s="312"/>
      <c r="B16" s="313" t="s">
        <v>476</v>
      </c>
      <c r="C16" s="314" t="s">
        <v>477</v>
      </c>
      <c r="D16" s="326"/>
      <c r="E16" s="319" t="s">
        <v>478</v>
      </c>
      <c r="F16" s="327"/>
      <c r="G16" s="317"/>
      <c r="H16" s="328"/>
      <c r="I16" s="326" t="s">
        <v>479</v>
      </c>
      <c r="J16" s="319" t="s">
        <v>480</v>
      </c>
      <c r="K16" s="320" t="s">
        <v>481</v>
      </c>
    </row>
    <row r="17" spans="1:11" ht="42" customHeight="1" thickBot="1">
      <c r="A17" s="312"/>
      <c r="B17" s="313" t="s">
        <v>482</v>
      </c>
      <c r="C17" s="314" t="s">
        <v>367</v>
      </c>
      <c r="D17" s="329"/>
      <c r="E17" s="322" t="s">
        <v>483</v>
      </c>
      <c r="F17" s="330"/>
      <c r="G17" s="317"/>
      <c r="H17" s="331"/>
      <c r="I17" s="329" t="s">
        <v>479</v>
      </c>
      <c r="J17" s="322" t="s">
        <v>480</v>
      </c>
      <c r="K17" s="320" t="s">
        <v>481</v>
      </c>
    </row>
    <row r="18" spans="1:11" ht="42" customHeight="1" thickBot="1">
      <c r="A18" s="312"/>
      <c r="B18" s="313" t="s">
        <v>484</v>
      </c>
      <c r="C18" s="314" t="s">
        <v>485</v>
      </c>
      <c r="D18" s="329"/>
      <c r="E18" s="322" t="s">
        <v>486</v>
      </c>
      <c r="F18" s="330"/>
      <c r="G18" s="317"/>
      <c r="H18" s="331"/>
      <c r="I18" s="329" t="s">
        <v>479</v>
      </c>
      <c r="J18" s="323" t="s">
        <v>480</v>
      </c>
      <c r="K18" s="320" t="s">
        <v>481</v>
      </c>
    </row>
    <row r="19" spans="1:11" ht="15" thickBot="1">
      <c r="A19" s="307">
        <v>3</v>
      </c>
      <c r="B19" s="308" t="s">
        <v>488</v>
      </c>
      <c r="C19" s="309"/>
      <c r="D19" s="324"/>
      <c r="E19" s="324"/>
      <c r="F19" s="324"/>
      <c r="G19" s="324"/>
      <c r="H19" s="324"/>
      <c r="I19" s="324"/>
      <c r="J19" s="310"/>
      <c r="K19" s="325"/>
    </row>
    <row r="20" spans="1:11" ht="42" customHeight="1" thickBot="1">
      <c r="A20" s="312"/>
      <c r="B20" s="313" t="s">
        <v>476</v>
      </c>
      <c r="C20" s="314" t="s">
        <v>477</v>
      </c>
      <c r="D20" s="326"/>
      <c r="E20" s="319" t="s">
        <v>489</v>
      </c>
      <c r="F20" s="327"/>
      <c r="G20" s="317"/>
      <c r="H20" s="328"/>
      <c r="I20" s="326" t="s">
        <v>479</v>
      </c>
      <c r="J20" s="319" t="s">
        <v>490</v>
      </c>
      <c r="K20" s="320" t="s">
        <v>481</v>
      </c>
    </row>
    <row r="21" spans="1:11" ht="42" customHeight="1" thickBot="1">
      <c r="A21" s="312"/>
      <c r="B21" s="313" t="s">
        <v>482</v>
      </c>
      <c r="C21" s="314" t="s">
        <v>367</v>
      </c>
      <c r="D21" s="329"/>
      <c r="E21" s="322" t="s">
        <v>491</v>
      </c>
      <c r="F21" s="330"/>
      <c r="G21" s="317"/>
      <c r="H21" s="331"/>
      <c r="I21" s="329" t="s">
        <v>479</v>
      </c>
      <c r="J21" s="322" t="s">
        <v>490</v>
      </c>
      <c r="K21" s="320" t="s">
        <v>481</v>
      </c>
    </row>
    <row r="22" spans="1:11" ht="42" customHeight="1" thickBot="1">
      <c r="A22" s="312"/>
      <c r="B22" s="313" t="s">
        <v>484</v>
      </c>
      <c r="C22" s="314" t="s">
        <v>485</v>
      </c>
      <c r="D22" s="329"/>
      <c r="E22" s="322" t="s">
        <v>486</v>
      </c>
      <c r="F22" s="330"/>
      <c r="G22" s="317"/>
      <c r="H22" s="331"/>
      <c r="I22" s="329" t="s">
        <v>479</v>
      </c>
      <c r="J22" s="323" t="s">
        <v>490</v>
      </c>
      <c r="K22" s="320" t="s">
        <v>481</v>
      </c>
    </row>
    <row r="23" spans="1:11" ht="15" thickBot="1">
      <c r="A23" s="307">
        <v>4</v>
      </c>
      <c r="B23" s="308" t="s">
        <v>492</v>
      </c>
      <c r="C23" s="309"/>
      <c r="D23" s="324"/>
      <c r="E23" s="324"/>
      <c r="F23" s="324"/>
      <c r="G23" s="324"/>
      <c r="H23" s="324"/>
      <c r="I23" s="324"/>
      <c r="J23" s="310"/>
      <c r="K23" s="325"/>
    </row>
    <row r="24" spans="1:11" ht="15" thickBot="1">
      <c r="A24" s="332"/>
      <c r="B24" s="333" t="s">
        <v>476</v>
      </c>
      <c r="C24" s="334" t="s">
        <v>493</v>
      </c>
      <c r="D24" s="310"/>
      <c r="E24" s="335"/>
      <c r="F24" s="310"/>
      <c r="G24" s="310"/>
      <c r="H24" s="310"/>
      <c r="I24" s="310"/>
      <c r="J24" s="310"/>
      <c r="K24" s="311"/>
    </row>
    <row r="25" spans="1:11" ht="42" customHeight="1" thickBot="1">
      <c r="A25" s="312"/>
      <c r="B25" s="313"/>
      <c r="C25" s="314" t="s">
        <v>494</v>
      </c>
      <c r="D25" s="326"/>
      <c r="E25" s="319" t="s">
        <v>495</v>
      </c>
      <c r="F25" s="327"/>
      <c r="G25" s="317"/>
      <c r="H25" s="328"/>
      <c r="I25" s="326" t="s">
        <v>479</v>
      </c>
      <c r="J25" s="319" t="s">
        <v>496</v>
      </c>
      <c r="K25" s="320" t="s">
        <v>481</v>
      </c>
    </row>
    <row r="26" spans="1:11" ht="42" customHeight="1" thickBot="1">
      <c r="A26" s="312"/>
      <c r="B26" s="313"/>
      <c r="C26" s="314" t="s">
        <v>497</v>
      </c>
      <c r="D26" s="329"/>
      <c r="E26" s="330" t="s">
        <v>498</v>
      </c>
      <c r="F26" s="330"/>
      <c r="G26" s="317"/>
      <c r="H26" s="331"/>
      <c r="I26" s="329" t="s">
        <v>479</v>
      </c>
      <c r="J26" s="322" t="s">
        <v>496</v>
      </c>
      <c r="K26" s="320" t="s">
        <v>481</v>
      </c>
    </row>
    <row r="27" spans="1:11" ht="42" customHeight="1" thickBot="1">
      <c r="A27" s="336"/>
      <c r="B27" s="313" t="s">
        <v>482</v>
      </c>
      <c r="C27" s="337" t="s">
        <v>499</v>
      </c>
      <c r="D27" s="338"/>
      <c r="E27" s="322" t="s">
        <v>500</v>
      </c>
      <c r="F27" s="339"/>
      <c r="G27" s="317"/>
      <c r="H27" s="331"/>
      <c r="I27" s="329" t="s">
        <v>479</v>
      </c>
      <c r="J27" s="322" t="s">
        <v>496</v>
      </c>
      <c r="K27" s="320" t="s">
        <v>481</v>
      </c>
    </row>
    <row r="28" spans="1:11" ht="42" customHeight="1" thickBot="1">
      <c r="A28" s="336"/>
      <c r="B28" s="313" t="s">
        <v>484</v>
      </c>
      <c r="C28" s="337" t="s">
        <v>501</v>
      </c>
      <c r="D28" s="340"/>
      <c r="E28" s="323" t="s">
        <v>502</v>
      </c>
      <c r="F28" s="325"/>
      <c r="G28" s="317"/>
      <c r="H28" s="341"/>
      <c r="I28" s="318" t="s">
        <v>479</v>
      </c>
      <c r="J28" s="323" t="s">
        <v>496</v>
      </c>
      <c r="K28" s="320" t="s">
        <v>481</v>
      </c>
    </row>
    <row r="29" spans="1:11" ht="42" customHeight="1" thickBot="1">
      <c r="A29" s="336"/>
      <c r="B29" s="313" t="s">
        <v>503</v>
      </c>
      <c r="C29" s="337" t="s">
        <v>504</v>
      </c>
      <c r="D29" s="342"/>
      <c r="E29" s="343" t="s">
        <v>500</v>
      </c>
      <c r="F29" s="311"/>
      <c r="G29" s="317"/>
      <c r="H29" s="344"/>
      <c r="I29" s="345" t="s">
        <v>479</v>
      </c>
      <c r="J29" s="343" t="s">
        <v>496</v>
      </c>
      <c r="K29" s="320" t="s">
        <v>481</v>
      </c>
    </row>
    <row r="30" spans="1:11" ht="15" thickBot="1">
      <c r="A30" s="328"/>
      <c r="B30" s="328"/>
      <c r="C30" s="328"/>
      <c r="D30" s="328"/>
      <c r="E30" s="328"/>
      <c r="F30" s="328"/>
      <c r="G30" s="328"/>
      <c r="H30" s="328"/>
      <c r="I30" s="328"/>
      <c r="J30" s="328"/>
      <c r="K30" s="328"/>
    </row>
    <row r="31" spans="1:11" ht="15" thickBot="1">
      <c r="A31" s="346">
        <v>5</v>
      </c>
      <c r="B31" s="308" t="s">
        <v>505</v>
      </c>
      <c r="C31" s="309"/>
      <c r="D31" s="324"/>
      <c r="E31" s="324"/>
      <c r="F31" s="324"/>
      <c r="G31" s="324"/>
      <c r="H31" s="324"/>
      <c r="I31" s="324"/>
      <c r="J31" s="324"/>
      <c r="K31" s="325"/>
    </row>
    <row r="32" spans="1:11" ht="42" customHeight="1" thickBot="1">
      <c r="A32" s="312"/>
      <c r="B32" s="313" t="s">
        <v>506</v>
      </c>
      <c r="C32" s="337" t="s">
        <v>507</v>
      </c>
      <c r="D32" s="326"/>
      <c r="E32" s="319" t="s">
        <v>508</v>
      </c>
      <c r="F32" s="327" t="s">
        <v>509</v>
      </c>
      <c r="G32" s="317"/>
      <c r="H32" s="328"/>
      <c r="I32" s="326" t="s">
        <v>479</v>
      </c>
      <c r="J32" s="319" t="s">
        <v>510</v>
      </c>
      <c r="K32" s="320" t="s">
        <v>481</v>
      </c>
    </row>
    <row r="33" spans="1:11" ht="42" customHeight="1" thickBot="1">
      <c r="A33" s="312"/>
      <c r="B33" s="313" t="s">
        <v>511</v>
      </c>
      <c r="C33" s="337" t="s">
        <v>485</v>
      </c>
      <c r="D33" s="329"/>
      <c r="E33" s="322" t="s">
        <v>508</v>
      </c>
      <c r="F33" s="330" t="s">
        <v>509</v>
      </c>
      <c r="G33" s="347"/>
      <c r="H33" s="331"/>
      <c r="I33" s="329" t="s">
        <v>479</v>
      </c>
      <c r="J33" s="323" t="s">
        <v>512</v>
      </c>
      <c r="K33" s="320" t="s">
        <v>481</v>
      </c>
    </row>
    <row r="34" spans="1:11" ht="15" thickBot="1">
      <c r="A34" s="307">
        <v>6</v>
      </c>
      <c r="B34" s="308" t="s">
        <v>513</v>
      </c>
      <c r="C34" s="309"/>
      <c r="D34" s="324"/>
      <c r="E34" s="324"/>
      <c r="F34" s="324"/>
      <c r="G34" s="324"/>
      <c r="H34" s="324"/>
      <c r="I34" s="324"/>
      <c r="J34" s="310"/>
      <c r="K34" s="325"/>
    </row>
    <row r="35" spans="1:11" ht="42" customHeight="1" thickBot="1">
      <c r="A35" s="312"/>
      <c r="B35" s="313" t="s">
        <v>506</v>
      </c>
      <c r="C35" s="314" t="s">
        <v>507</v>
      </c>
      <c r="D35" s="326"/>
      <c r="E35" s="319" t="s">
        <v>514</v>
      </c>
      <c r="F35" s="327"/>
      <c r="G35" s="317"/>
      <c r="H35" s="328"/>
      <c r="I35" s="326" t="s">
        <v>479</v>
      </c>
      <c r="J35" s="343" t="s">
        <v>515</v>
      </c>
      <c r="K35" s="320" t="s">
        <v>481</v>
      </c>
    </row>
    <row r="36" spans="1:11" ht="15" thickBot="1">
      <c r="A36" s="307">
        <v>7</v>
      </c>
      <c r="B36" s="308" t="s">
        <v>516</v>
      </c>
      <c r="C36" s="309"/>
      <c r="D36" s="324"/>
      <c r="E36" s="324"/>
      <c r="F36" s="324"/>
      <c r="G36" s="324"/>
      <c r="H36" s="324"/>
      <c r="I36" s="324"/>
      <c r="J36" s="335"/>
      <c r="K36" s="325"/>
    </row>
    <row r="37" spans="1:11" ht="42" customHeight="1" thickBot="1">
      <c r="A37" s="312"/>
      <c r="B37" s="313" t="s">
        <v>506</v>
      </c>
      <c r="C37" s="337" t="s">
        <v>477</v>
      </c>
      <c r="D37" s="345"/>
      <c r="E37" s="343" t="s">
        <v>517</v>
      </c>
      <c r="F37" s="348"/>
      <c r="G37" s="317"/>
      <c r="H37" s="328"/>
      <c r="I37" s="345" t="s">
        <v>479</v>
      </c>
      <c r="J37" s="319" t="s">
        <v>518</v>
      </c>
      <c r="K37" s="320" t="s">
        <v>481</v>
      </c>
    </row>
    <row r="38" spans="1:11" ht="42" customHeight="1" thickBot="1">
      <c r="A38" s="312"/>
      <c r="B38" s="313" t="s">
        <v>511</v>
      </c>
      <c r="C38" s="337" t="s">
        <v>367</v>
      </c>
      <c r="D38" s="326"/>
      <c r="E38" s="319" t="s">
        <v>495</v>
      </c>
      <c r="F38" s="327"/>
      <c r="G38" s="317"/>
      <c r="H38" s="331"/>
      <c r="I38" s="326" t="s">
        <v>479</v>
      </c>
      <c r="J38" s="322" t="s">
        <v>518</v>
      </c>
      <c r="K38" s="320" t="s">
        <v>481</v>
      </c>
    </row>
    <row r="39" spans="1:11" ht="42" customHeight="1" thickBot="1">
      <c r="A39" s="312"/>
      <c r="B39" s="313" t="s">
        <v>484</v>
      </c>
      <c r="C39" s="337" t="s">
        <v>485</v>
      </c>
      <c r="D39" s="318"/>
      <c r="E39" s="323" t="s">
        <v>498</v>
      </c>
      <c r="F39" s="349"/>
      <c r="G39" s="317"/>
      <c r="H39" s="349"/>
      <c r="I39" s="349" t="s">
        <v>479</v>
      </c>
      <c r="J39" s="323" t="s">
        <v>518</v>
      </c>
      <c r="K39" s="320" t="s">
        <v>481</v>
      </c>
    </row>
    <row r="40" spans="1:11" ht="15" thickBot="1">
      <c r="A40" s="305" t="s">
        <v>519</v>
      </c>
      <c r="B40" s="306"/>
      <c r="C40" s="306"/>
      <c r="D40" s="306"/>
      <c r="E40" s="306"/>
      <c r="F40" s="306"/>
      <c r="G40" s="306"/>
      <c r="H40" s="196"/>
      <c r="I40" s="196"/>
      <c r="J40" s="196"/>
      <c r="K40" s="197"/>
    </row>
    <row r="41" spans="1:11" ht="15" thickBot="1">
      <c r="A41" s="307">
        <v>1</v>
      </c>
      <c r="B41" s="308" t="s">
        <v>478</v>
      </c>
      <c r="C41" s="309"/>
      <c r="D41" s="310"/>
      <c r="E41" s="310"/>
      <c r="F41" s="310"/>
      <c r="G41" s="310"/>
      <c r="H41" s="310"/>
      <c r="I41" s="310"/>
      <c r="J41" s="310"/>
      <c r="K41" s="311"/>
    </row>
    <row r="42" spans="1:11" ht="42" customHeight="1" thickBot="1">
      <c r="A42" s="336"/>
      <c r="B42" s="313" t="s">
        <v>476</v>
      </c>
      <c r="C42" s="337" t="s">
        <v>520</v>
      </c>
      <c r="D42" s="345"/>
      <c r="E42" s="343" t="s">
        <v>478</v>
      </c>
      <c r="F42" s="348"/>
      <c r="G42" s="317"/>
      <c r="H42" s="350"/>
      <c r="I42" s="351"/>
      <c r="J42" s="319" t="s">
        <v>521</v>
      </c>
      <c r="K42" s="320" t="s">
        <v>481</v>
      </c>
    </row>
    <row r="43" spans="1:11" ht="42" customHeight="1" thickBot="1">
      <c r="A43" s="336"/>
      <c r="B43" s="313" t="s">
        <v>482</v>
      </c>
      <c r="C43" s="337" t="s">
        <v>522</v>
      </c>
      <c r="D43" s="345"/>
      <c r="E43" s="343" t="s">
        <v>523</v>
      </c>
      <c r="F43" s="348"/>
      <c r="G43" s="317"/>
      <c r="H43" s="352"/>
      <c r="I43" s="338"/>
      <c r="J43" s="322" t="s">
        <v>521</v>
      </c>
      <c r="K43" s="320" t="s">
        <v>481</v>
      </c>
    </row>
    <row r="44" spans="1:11" ht="42" customHeight="1" thickBot="1">
      <c r="A44" s="336"/>
      <c r="B44" s="313" t="s">
        <v>484</v>
      </c>
      <c r="C44" s="337" t="s">
        <v>524</v>
      </c>
      <c r="D44" s="345"/>
      <c r="E44" s="343" t="s">
        <v>478</v>
      </c>
      <c r="F44" s="348"/>
      <c r="G44" s="317"/>
      <c r="H44" s="352"/>
      <c r="I44" s="338"/>
      <c r="J44" s="322" t="s">
        <v>521</v>
      </c>
      <c r="K44" s="320" t="s">
        <v>481</v>
      </c>
    </row>
    <row r="45" spans="1:11" ht="42" customHeight="1" thickBot="1">
      <c r="A45" s="336"/>
      <c r="B45" s="313" t="s">
        <v>503</v>
      </c>
      <c r="C45" s="337" t="s">
        <v>525</v>
      </c>
      <c r="D45" s="345"/>
      <c r="E45" s="343" t="s">
        <v>526</v>
      </c>
      <c r="F45" s="348"/>
      <c r="G45" s="317"/>
      <c r="H45" s="352"/>
      <c r="I45" s="338"/>
      <c r="J45" s="322" t="s">
        <v>521</v>
      </c>
      <c r="K45" s="320" t="s">
        <v>481</v>
      </c>
    </row>
    <row r="46" spans="1:11" ht="42" customHeight="1" thickBot="1">
      <c r="A46" s="336"/>
      <c r="B46" s="313" t="s">
        <v>527</v>
      </c>
      <c r="C46" s="337" t="s">
        <v>528</v>
      </c>
      <c r="D46" s="345"/>
      <c r="E46" s="343" t="s">
        <v>529</v>
      </c>
      <c r="F46" s="348"/>
      <c r="G46" s="317"/>
      <c r="H46" s="352"/>
      <c r="I46" s="338"/>
      <c r="J46" s="323" t="s">
        <v>521</v>
      </c>
      <c r="K46" s="320" t="s">
        <v>481</v>
      </c>
    </row>
    <row r="47" spans="1:11" ht="15" thickBot="1">
      <c r="A47" s="307">
        <v>2</v>
      </c>
      <c r="B47" s="308" t="s">
        <v>530</v>
      </c>
      <c r="C47" s="309"/>
      <c r="D47" s="310"/>
      <c r="E47" s="310"/>
      <c r="F47" s="310"/>
      <c r="G47" s="310"/>
      <c r="H47" s="324"/>
      <c r="I47" s="324"/>
      <c r="J47" s="310"/>
      <c r="K47" s="325"/>
    </row>
    <row r="48" spans="1:11" ht="42" customHeight="1" thickBot="1">
      <c r="A48" s="336"/>
      <c r="B48" s="313" t="s">
        <v>476</v>
      </c>
      <c r="C48" s="337" t="s">
        <v>531</v>
      </c>
      <c r="D48" s="345"/>
      <c r="E48" s="343" t="s">
        <v>532</v>
      </c>
      <c r="F48" s="348"/>
      <c r="G48" s="317"/>
      <c r="H48" s="350"/>
      <c r="I48" s="351"/>
      <c r="J48" s="327" t="s">
        <v>480</v>
      </c>
      <c r="K48" s="320" t="s">
        <v>481</v>
      </c>
    </row>
    <row r="49" spans="1:11" ht="42" customHeight="1" thickBot="1">
      <c r="A49" s="336"/>
      <c r="B49" s="313" t="s">
        <v>482</v>
      </c>
      <c r="C49" s="337" t="s">
        <v>533</v>
      </c>
      <c r="D49" s="345"/>
      <c r="E49" s="343" t="s">
        <v>532</v>
      </c>
      <c r="F49" s="348"/>
      <c r="G49" s="317"/>
      <c r="H49" s="352"/>
      <c r="I49" s="338"/>
      <c r="J49" s="330" t="s">
        <v>480</v>
      </c>
      <c r="K49" s="320" t="s">
        <v>481</v>
      </c>
    </row>
    <row r="50" spans="1:11" ht="42" customHeight="1" thickBot="1">
      <c r="A50" s="336"/>
      <c r="B50" s="313" t="s">
        <v>484</v>
      </c>
      <c r="C50" s="337" t="s">
        <v>534</v>
      </c>
      <c r="D50" s="345"/>
      <c r="E50" s="343" t="s">
        <v>532</v>
      </c>
      <c r="F50" s="348"/>
      <c r="G50" s="317"/>
      <c r="H50" s="324"/>
      <c r="I50" s="340"/>
      <c r="J50" s="349" t="s">
        <v>480</v>
      </c>
      <c r="K50" s="320" t="s">
        <v>481</v>
      </c>
    </row>
    <row r="51" spans="1:11" ht="42" customHeight="1" thickBot="1">
      <c r="A51" s="336"/>
      <c r="B51" s="313" t="s">
        <v>503</v>
      </c>
      <c r="C51" s="337" t="s">
        <v>535</v>
      </c>
      <c r="D51" s="345"/>
      <c r="E51" s="348" t="s">
        <v>536</v>
      </c>
      <c r="F51" s="348"/>
      <c r="G51" s="317"/>
      <c r="H51" s="310"/>
      <c r="I51" s="342"/>
      <c r="J51" s="348" t="s">
        <v>480</v>
      </c>
      <c r="K51" s="320" t="s">
        <v>481</v>
      </c>
    </row>
    <row r="52" spans="1:11" ht="15" thickBot="1">
      <c r="A52" s="328"/>
      <c r="B52" s="328"/>
      <c r="C52" s="328"/>
      <c r="D52" s="328"/>
      <c r="E52" s="328"/>
      <c r="F52" s="328"/>
      <c r="G52" s="328"/>
      <c r="H52" s="328"/>
      <c r="I52" s="328"/>
      <c r="J52" s="328"/>
      <c r="K52" s="328"/>
    </row>
    <row r="53" spans="1:11" ht="15" thickBot="1">
      <c r="A53" s="346">
        <v>3</v>
      </c>
      <c r="B53" s="309" t="s">
        <v>537</v>
      </c>
      <c r="C53" s="309"/>
      <c r="D53" s="324"/>
      <c r="E53" s="324"/>
      <c r="F53" s="324"/>
      <c r="G53" s="324"/>
      <c r="H53" s="324"/>
      <c r="I53" s="324"/>
      <c r="J53" s="324"/>
      <c r="K53" s="325"/>
    </row>
    <row r="54" spans="1:11" ht="42" customHeight="1" thickBot="1">
      <c r="A54" s="336"/>
      <c r="B54" s="313" t="s">
        <v>506</v>
      </c>
      <c r="C54" s="337" t="s">
        <v>538</v>
      </c>
      <c r="D54" s="345"/>
      <c r="E54" s="343" t="s">
        <v>539</v>
      </c>
      <c r="F54" s="348"/>
      <c r="G54" s="317"/>
      <c r="H54" s="350"/>
      <c r="I54" s="351"/>
      <c r="J54" s="319" t="s">
        <v>510</v>
      </c>
      <c r="K54" s="320" t="s">
        <v>481</v>
      </c>
    </row>
    <row r="55" spans="1:11" ht="42" customHeight="1" thickBot="1">
      <c r="A55" s="336"/>
      <c r="B55" s="313" t="s">
        <v>511</v>
      </c>
      <c r="C55" s="337" t="s">
        <v>540</v>
      </c>
      <c r="D55" s="345"/>
      <c r="E55" s="343" t="s">
        <v>539</v>
      </c>
      <c r="F55" s="348"/>
      <c r="G55" s="317"/>
      <c r="H55" s="324"/>
      <c r="I55" s="340"/>
      <c r="J55" s="323" t="s">
        <v>510</v>
      </c>
      <c r="K55" s="320" t="s">
        <v>481</v>
      </c>
    </row>
    <row r="56" spans="1:11" ht="15" thickBot="1">
      <c r="A56" s="353"/>
      <c r="B56" s="328"/>
      <c r="C56" s="328"/>
      <c r="D56" s="328"/>
      <c r="E56" s="328"/>
      <c r="F56" s="328"/>
      <c r="G56" s="328"/>
      <c r="H56" s="328"/>
      <c r="I56" s="328"/>
      <c r="J56" s="328"/>
      <c r="K56" s="327"/>
    </row>
    <row r="57" spans="1:11" ht="15" thickBot="1">
      <c r="A57" s="301" t="s">
        <v>541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54"/>
    </row>
    <row r="58" spans="1:11" ht="15" thickBot="1">
      <c r="A58" s="305" t="s">
        <v>474</v>
      </c>
      <c r="B58" s="306"/>
      <c r="C58" s="306"/>
      <c r="D58" s="306"/>
      <c r="E58" s="306"/>
      <c r="F58" s="306"/>
      <c r="G58" s="306"/>
      <c r="H58" s="196"/>
      <c r="I58" s="196"/>
      <c r="J58" s="196"/>
      <c r="K58" s="197"/>
    </row>
    <row r="59" spans="1:11" ht="15" thickBot="1">
      <c r="A59" s="307">
        <v>1</v>
      </c>
      <c r="B59" s="308" t="s">
        <v>542</v>
      </c>
      <c r="C59" s="309"/>
      <c r="D59" s="310"/>
      <c r="E59" s="310"/>
      <c r="F59" s="310"/>
      <c r="G59" s="310"/>
      <c r="H59" s="310"/>
      <c r="I59" s="310"/>
      <c r="J59" s="310"/>
      <c r="K59" s="311"/>
    </row>
    <row r="60" spans="1:11" ht="42" customHeight="1" thickBot="1">
      <c r="A60" s="355"/>
      <c r="B60" s="356" t="s">
        <v>476</v>
      </c>
      <c r="C60" s="357" t="s">
        <v>543</v>
      </c>
      <c r="D60" s="358"/>
      <c r="E60" s="322" t="s">
        <v>544</v>
      </c>
      <c r="F60" s="330"/>
      <c r="G60" s="317"/>
      <c r="H60" s="331"/>
      <c r="I60" s="329" t="s">
        <v>479</v>
      </c>
      <c r="J60" s="322" t="s">
        <v>545</v>
      </c>
      <c r="K60" s="320" t="s">
        <v>481</v>
      </c>
    </row>
    <row r="61" spans="1:11" ht="42" customHeight="1" thickBot="1">
      <c r="A61" s="312"/>
      <c r="B61" s="313" t="s">
        <v>482</v>
      </c>
      <c r="C61" s="357" t="s">
        <v>546</v>
      </c>
      <c r="D61" s="358"/>
      <c r="E61" s="322" t="s">
        <v>547</v>
      </c>
      <c r="F61" s="330"/>
      <c r="G61" s="317"/>
      <c r="H61" s="331"/>
      <c r="I61" s="329" t="s">
        <v>479</v>
      </c>
      <c r="J61" s="322" t="s">
        <v>545</v>
      </c>
      <c r="K61" s="320" t="s">
        <v>481</v>
      </c>
    </row>
    <row r="62" spans="1:11" ht="42" customHeight="1" thickBot="1">
      <c r="A62" s="312"/>
      <c r="B62" s="313" t="s">
        <v>484</v>
      </c>
      <c r="C62" s="357" t="s">
        <v>548</v>
      </c>
      <c r="D62" s="358"/>
      <c r="E62" s="322" t="s">
        <v>547</v>
      </c>
      <c r="F62" s="330"/>
      <c r="G62" s="317"/>
      <c r="H62" s="331"/>
      <c r="I62" s="329" t="s">
        <v>479</v>
      </c>
      <c r="J62" s="322" t="s">
        <v>545</v>
      </c>
      <c r="K62" s="320" t="s">
        <v>481</v>
      </c>
    </row>
    <row r="63" spans="1:11" ht="42" customHeight="1" thickBot="1">
      <c r="A63" s="312"/>
      <c r="B63" s="313" t="s">
        <v>503</v>
      </c>
      <c r="C63" s="357" t="s">
        <v>549</v>
      </c>
      <c r="D63" s="358"/>
      <c r="E63" s="323" t="s">
        <v>547</v>
      </c>
      <c r="F63" s="349"/>
      <c r="G63" s="317"/>
      <c r="H63" s="341"/>
      <c r="I63" s="318" t="s">
        <v>479</v>
      </c>
      <c r="J63" s="323" t="s">
        <v>545</v>
      </c>
      <c r="K63" s="320" t="s">
        <v>481</v>
      </c>
    </row>
    <row r="64" spans="1:11" ht="42" customHeight="1" thickBot="1">
      <c r="A64" s="312"/>
      <c r="B64" s="313" t="s">
        <v>527</v>
      </c>
      <c r="C64" s="337" t="s">
        <v>550</v>
      </c>
      <c r="D64" s="318"/>
      <c r="E64" s="323"/>
      <c r="F64" s="349"/>
      <c r="G64" s="317"/>
      <c r="H64" s="341"/>
      <c r="I64" s="318" t="s">
        <v>479</v>
      </c>
      <c r="J64" s="323" t="s">
        <v>551</v>
      </c>
      <c r="K64" s="320" t="s">
        <v>481</v>
      </c>
    </row>
    <row r="65" spans="1:11" ht="15" thickBot="1">
      <c r="A65" s="305" t="s">
        <v>519</v>
      </c>
      <c r="B65" s="306"/>
      <c r="C65" s="306"/>
      <c r="D65" s="306"/>
      <c r="E65" s="306"/>
      <c r="F65" s="306"/>
      <c r="G65" s="306"/>
      <c r="H65" s="196"/>
      <c r="I65" s="196"/>
      <c r="J65" s="196"/>
      <c r="K65" s="197"/>
    </row>
    <row r="66" spans="1:11" ht="42" customHeight="1" thickBot="1">
      <c r="A66" s="312">
        <v>1</v>
      </c>
      <c r="B66" s="359" t="s">
        <v>552</v>
      </c>
      <c r="C66" s="359"/>
      <c r="D66" s="360"/>
      <c r="E66" s="319" t="s">
        <v>553</v>
      </c>
      <c r="F66" s="327"/>
      <c r="G66" s="317"/>
      <c r="H66" s="350"/>
      <c r="I66" s="351"/>
      <c r="J66" s="319" t="s">
        <v>554</v>
      </c>
      <c r="K66" s="320" t="s">
        <v>481</v>
      </c>
    </row>
    <row r="67" spans="1:11" ht="42" customHeight="1" thickBot="1">
      <c r="A67" s="312">
        <v>2</v>
      </c>
      <c r="B67" s="359" t="s">
        <v>555</v>
      </c>
      <c r="C67" s="361"/>
      <c r="D67" s="358"/>
      <c r="E67" s="322" t="s">
        <v>553</v>
      </c>
      <c r="F67" s="330"/>
      <c r="G67" s="317"/>
      <c r="H67" s="352"/>
      <c r="I67" s="338"/>
      <c r="J67" s="322" t="s">
        <v>554</v>
      </c>
      <c r="K67" s="320" t="s">
        <v>481</v>
      </c>
    </row>
    <row r="68" spans="1:11" ht="42" customHeight="1" thickBot="1">
      <c r="A68" s="312">
        <v>3</v>
      </c>
      <c r="B68" s="359" t="s">
        <v>556</v>
      </c>
      <c r="C68" s="361"/>
      <c r="D68" s="358"/>
      <c r="E68" s="323" t="s">
        <v>553</v>
      </c>
      <c r="F68" s="349"/>
      <c r="G68" s="317"/>
      <c r="H68" s="324"/>
      <c r="I68" s="340"/>
      <c r="J68" s="323" t="s">
        <v>557</v>
      </c>
      <c r="K68" s="320" t="s">
        <v>481</v>
      </c>
    </row>
    <row r="69" spans="1:11" ht="15" thickBot="1">
      <c r="A69" s="301" t="s">
        <v>558</v>
      </c>
      <c r="B69" s="302"/>
      <c r="C69" s="302"/>
      <c r="D69" s="302"/>
      <c r="E69" s="302"/>
      <c r="F69" s="302"/>
      <c r="G69" s="354"/>
      <c r="H69" s="304"/>
      <c r="I69" s="304"/>
      <c r="J69" s="304"/>
      <c r="K69" s="304"/>
    </row>
    <row r="70" spans="1:11" ht="15" thickBot="1">
      <c r="A70" s="362" t="s">
        <v>474</v>
      </c>
      <c r="B70" s="363"/>
      <c r="C70" s="363"/>
      <c r="D70" s="363"/>
      <c r="E70" s="363"/>
      <c r="F70" s="363"/>
      <c r="G70" s="363"/>
      <c r="H70" s="363"/>
      <c r="I70" s="363"/>
      <c r="J70" s="363"/>
      <c r="K70" s="364"/>
    </row>
    <row r="71" spans="1:11" ht="15" thickBot="1">
      <c r="A71" s="307">
        <v>1</v>
      </c>
      <c r="B71" s="308" t="s">
        <v>559</v>
      </c>
      <c r="C71" s="309"/>
      <c r="D71" s="310"/>
      <c r="E71" s="310"/>
      <c r="F71" s="310"/>
      <c r="G71" s="310"/>
      <c r="H71" s="310"/>
      <c r="I71" s="310"/>
      <c r="J71" s="310"/>
      <c r="K71" s="311"/>
    </row>
    <row r="72" spans="1:11" ht="42" customHeight="1" thickBot="1">
      <c r="A72" s="312"/>
      <c r="B72" s="313" t="s">
        <v>476</v>
      </c>
      <c r="C72" s="365" t="s">
        <v>560</v>
      </c>
      <c r="D72" s="348"/>
      <c r="E72" s="348"/>
      <c r="F72" s="348"/>
      <c r="G72" s="317"/>
      <c r="H72" s="348"/>
      <c r="I72" s="348" t="s">
        <v>479</v>
      </c>
      <c r="J72" s="343" t="s">
        <v>561</v>
      </c>
      <c r="K72" s="320" t="s">
        <v>481</v>
      </c>
    </row>
    <row r="73" spans="1:11" ht="42" customHeight="1" thickBot="1">
      <c r="A73" s="312"/>
      <c r="B73" s="313" t="s">
        <v>482</v>
      </c>
      <c r="C73" s="365" t="s">
        <v>562</v>
      </c>
      <c r="D73" s="348"/>
      <c r="E73" s="348"/>
      <c r="F73" s="348"/>
      <c r="G73" s="317"/>
      <c r="H73" s="348"/>
      <c r="I73" s="348" t="s">
        <v>479</v>
      </c>
      <c r="J73" s="343" t="s">
        <v>561</v>
      </c>
      <c r="K73" s="320" t="s">
        <v>481</v>
      </c>
    </row>
    <row r="74" spans="1:11" ht="14.25">
      <c r="A74" s="199"/>
      <c r="B74" s="328"/>
      <c r="C74" s="328"/>
      <c r="D74" s="328"/>
      <c r="E74" s="328"/>
      <c r="F74" s="328"/>
      <c r="G74" s="328"/>
      <c r="H74" s="328"/>
      <c r="I74" s="328"/>
      <c r="J74" s="328"/>
      <c r="K74" s="328"/>
    </row>
    <row r="76" spans="3:9" ht="14.25">
      <c r="C76" s="283" t="s">
        <v>25</v>
      </c>
      <c r="D76" s="283"/>
      <c r="E76" s="7"/>
      <c r="F76" s="198"/>
      <c r="G76" s="227" t="s">
        <v>26</v>
      </c>
      <c r="H76" s="227"/>
      <c r="I76" s="227"/>
    </row>
    <row r="77" spans="3:9" ht="14.25">
      <c r="C77" s="283" t="s">
        <v>27</v>
      </c>
      <c r="D77" s="283"/>
      <c r="E77" s="7"/>
      <c r="F77" s="200"/>
      <c r="G77" s="284" t="s">
        <v>30</v>
      </c>
      <c r="H77" s="284"/>
      <c r="I77" s="284"/>
    </row>
  </sheetData>
  <sheetProtection/>
  <mergeCells count="17">
    <mergeCell ref="C76:D76"/>
    <mergeCell ref="G76:I76"/>
    <mergeCell ref="C77:D77"/>
    <mergeCell ref="G77:I77"/>
    <mergeCell ref="A3:K3"/>
    <mergeCell ref="A4:K4"/>
    <mergeCell ref="A6:C8"/>
    <mergeCell ref="D6:G6"/>
    <mergeCell ref="H6:I6"/>
    <mergeCell ref="J6:J8"/>
    <mergeCell ref="K6:K8"/>
    <mergeCell ref="D7:E7"/>
    <mergeCell ref="F7:G7"/>
    <mergeCell ref="A2:K2"/>
    <mergeCell ref="B66:C66"/>
    <mergeCell ref="B67:C67"/>
    <mergeCell ref="B68:C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zoomScale="80" zoomScaleNormal="80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52" sqref="F52"/>
    </sheetView>
  </sheetViews>
  <sheetFormatPr defaultColWidth="11.421875" defaultRowHeight="15"/>
  <cols>
    <col min="1" max="1" width="5.00390625" style="105" customWidth="1"/>
    <col min="2" max="2" width="43.00390625" style="105" customWidth="1"/>
    <col min="3" max="3" width="12.8515625" style="105" customWidth="1"/>
    <col min="4" max="4" width="13.28125" style="105" customWidth="1"/>
    <col min="5" max="5" width="15.00390625" style="105" customWidth="1"/>
    <col min="6" max="6" width="16.57421875" style="105" customWidth="1"/>
    <col min="7" max="7" width="13.421875" style="105" customWidth="1"/>
    <col min="8" max="8" width="14.00390625" style="105" customWidth="1"/>
    <col min="9" max="9" width="15.00390625" style="105" customWidth="1"/>
    <col min="10" max="16384" width="11.421875" style="105" customWidth="1"/>
  </cols>
  <sheetData>
    <row r="1" ht="13.5" thickBot="1"/>
    <row r="2" spans="2:9" ht="13.5" thickBot="1">
      <c r="B2" s="211" t="s">
        <v>24</v>
      </c>
      <c r="C2" s="212"/>
      <c r="D2" s="212"/>
      <c r="E2" s="212"/>
      <c r="F2" s="212"/>
      <c r="G2" s="212"/>
      <c r="H2" s="212"/>
      <c r="I2" s="213"/>
    </row>
    <row r="3" spans="2:9" ht="13.5" thickBot="1">
      <c r="B3" s="214" t="s">
        <v>307</v>
      </c>
      <c r="C3" s="215"/>
      <c r="D3" s="215"/>
      <c r="E3" s="215"/>
      <c r="F3" s="215"/>
      <c r="G3" s="215"/>
      <c r="H3" s="215"/>
      <c r="I3" s="216"/>
    </row>
    <row r="4" spans="2:9" ht="13.5" thickBot="1">
      <c r="B4" s="214" t="s">
        <v>28</v>
      </c>
      <c r="C4" s="215"/>
      <c r="D4" s="215"/>
      <c r="E4" s="215"/>
      <c r="F4" s="215"/>
      <c r="G4" s="215"/>
      <c r="H4" s="215"/>
      <c r="I4" s="216"/>
    </row>
    <row r="5" spans="2:9" ht="13.5" thickBot="1">
      <c r="B5" s="214" t="s">
        <v>2</v>
      </c>
      <c r="C5" s="215"/>
      <c r="D5" s="215"/>
      <c r="E5" s="215"/>
      <c r="F5" s="215"/>
      <c r="G5" s="215"/>
      <c r="H5" s="215"/>
      <c r="I5" s="216"/>
    </row>
    <row r="6" spans="2:9" ht="78.75">
      <c r="B6" s="106" t="s">
        <v>308</v>
      </c>
      <c r="C6" s="106" t="s">
        <v>309</v>
      </c>
      <c r="D6" s="106" t="s">
        <v>310</v>
      </c>
      <c r="E6" s="106" t="s">
        <v>311</v>
      </c>
      <c r="F6" s="106" t="s">
        <v>312</v>
      </c>
      <c r="G6" s="106" t="s">
        <v>313</v>
      </c>
      <c r="H6" s="106" t="s">
        <v>314</v>
      </c>
      <c r="I6" s="106" t="s">
        <v>315</v>
      </c>
    </row>
    <row r="7" spans="2:9" ht="13.5" thickBot="1">
      <c r="B7" s="73" t="s">
        <v>163</v>
      </c>
      <c r="C7" s="73" t="s">
        <v>164</v>
      </c>
      <c r="D7" s="73" t="s">
        <v>165</v>
      </c>
      <c r="E7" s="73" t="s">
        <v>166</v>
      </c>
      <c r="F7" s="73" t="s">
        <v>167</v>
      </c>
      <c r="G7" s="73" t="s">
        <v>316</v>
      </c>
      <c r="H7" s="73" t="s">
        <v>169</v>
      </c>
      <c r="I7" s="73" t="s">
        <v>170</v>
      </c>
    </row>
    <row r="8" spans="2:9" ht="27" customHeight="1">
      <c r="B8" s="107" t="s">
        <v>317</v>
      </c>
      <c r="C8" s="77">
        <f aca="true" t="shared" si="0" ref="C8:I8">C9+C13</f>
        <v>0</v>
      </c>
      <c r="D8" s="77">
        <f t="shared" si="0"/>
        <v>0</v>
      </c>
      <c r="E8" s="77">
        <f t="shared" si="0"/>
        <v>0</v>
      </c>
      <c r="F8" s="77">
        <f t="shared" si="0"/>
        <v>0</v>
      </c>
      <c r="G8" s="77">
        <f t="shared" si="0"/>
        <v>0</v>
      </c>
      <c r="H8" s="77">
        <f t="shared" si="0"/>
        <v>0</v>
      </c>
      <c r="I8" s="77">
        <f t="shared" si="0"/>
        <v>0</v>
      </c>
    </row>
    <row r="9" spans="2:9" ht="27" customHeight="1">
      <c r="B9" s="107" t="s">
        <v>318</v>
      </c>
      <c r="C9" s="77">
        <f aca="true" t="shared" si="1" ref="C9:I9">SUM(C10:C12)</f>
        <v>0</v>
      </c>
      <c r="D9" s="77">
        <f t="shared" si="1"/>
        <v>0</v>
      </c>
      <c r="E9" s="77">
        <f t="shared" si="1"/>
        <v>0</v>
      </c>
      <c r="F9" s="77">
        <f t="shared" si="1"/>
        <v>0</v>
      </c>
      <c r="G9" s="77">
        <f t="shared" si="1"/>
        <v>0</v>
      </c>
      <c r="H9" s="77">
        <f t="shared" si="1"/>
        <v>0</v>
      </c>
      <c r="I9" s="77">
        <f t="shared" si="1"/>
        <v>0</v>
      </c>
    </row>
    <row r="10" spans="2:9" ht="27" customHeight="1">
      <c r="B10" s="108" t="s">
        <v>319</v>
      </c>
      <c r="C10" s="77">
        <v>0</v>
      </c>
      <c r="D10" s="77">
        <v>0</v>
      </c>
      <c r="E10" s="77">
        <v>0</v>
      </c>
      <c r="F10" s="77"/>
      <c r="G10" s="79">
        <v>0</v>
      </c>
      <c r="H10" s="77">
        <v>0</v>
      </c>
      <c r="I10" s="77">
        <v>0</v>
      </c>
    </row>
    <row r="11" spans="2:9" ht="27" customHeight="1">
      <c r="B11" s="108" t="s">
        <v>320</v>
      </c>
      <c r="C11" s="79">
        <v>0</v>
      </c>
      <c r="D11" s="79">
        <v>0</v>
      </c>
      <c r="E11" s="79">
        <v>0</v>
      </c>
      <c r="F11" s="79"/>
      <c r="G11" s="79">
        <v>0</v>
      </c>
      <c r="H11" s="79">
        <v>0</v>
      </c>
      <c r="I11" s="79">
        <v>0</v>
      </c>
    </row>
    <row r="12" spans="2:9" ht="27" customHeight="1">
      <c r="B12" s="108" t="s">
        <v>321</v>
      </c>
      <c r="C12" s="79">
        <v>0</v>
      </c>
      <c r="D12" s="79">
        <v>0</v>
      </c>
      <c r="E12" s="79">
        <v>0</v>
      </c>
      <c r="F12" s="79"/>
      <c r="G12" s="79">
        <v>0</v>
      </c>
      <c r="H12" s="79">
        <v>0</v>
      </c>
      <c r="I12" s="79">
        <v>0</v>
      </c>
    </row>
    <row r="13" spans="2:9" ht="27" customHeight="1">
      <c r="B13" s="107" t="s">
        <v>322</v>
      </c>
      <c r="C13" s="77">
        <f>SUM(C14:C16)</f>
        <v>0</v>
      </c>
      <c r="D13" s="77">
        <f>SUM(D14:D16)</f>
        <v>0</v>
      </c>
      <c r="E13" s="77">
        <f>SUM(E14:E16)</f>
        <v>0</v>
      </c>
      <c r="F13" s="77">
        <f>SUM(F14:F16)</f>
        <v>0</v>
      </c>
      <c r="G13" s="79"/>
      <c r="H13" s="77">
        <f>SUM(H14:H16)</f>
        <v>0</v>
      </c>
      <c r="I13" s="77">
        <f>SUM(I14:I16)</f>
        <v>0</v>
      </c>
    </row>
    <row r="14" spans="2:9" ht="27" customHeight="1">
      <c r="B14" s="108" t="s">
        <v>323</v>
      </c>
      <c r="C14" s="77">
        <v>0</v>
      </c>
      <c r="D14" s="77">
        <v>0</v>
      </c>
      <c r="E14" s="77">
        <v>0</v>
      </c>
      <c r="F14" s="77"/>
      <c r="G14" s="79">
        <v>0</v>
      </c>
      <c r="H14" s="77">
        <v>0</v>
      </c>
      <c r="I14" s="77">
        <v>0</v>
      </c>
    </row>
    <row r="15" spans="2:9" ht="27" customHeight="1">
      <c r="B15" s="108" t="s">
        <v>324</v>
      </c>
      <c r="C15" s="79">
        <v>0</v>
      </c>
      <c r="D15" s="79">
        <v>0</v>
      </c>
      <c r="E15" s="79">
        <v>0</v>
      </c>
      <c r="F15" s="79"/>
      <c r="G15" s="79">
        <v>0</v>
      </c>
      <c r="H15" s="79">
        <v>0</v>
      </c>
      <c r="I15" s="79">
        <v>0</v>
      </c>
    </row>
    <row r="16" spans="2:9" ht="27" customHeight="1">
      <c r="B16" s="108" t="s">
        <v>325</v>
      </c>
      <c r="C16" s="79">
        <v>0</v>
      </c>
      <c r="D16" s="79">
        <v>0</v>
      </c>
      <c r="E16" s="79">
        <v>0</v>
      </c>
      <c r="F16" s="79"/>
      <c r="G16" s="79">
        <v>0</v>
      </c>
      <c r="H16" s="79">
        <v>0</v>
      </c>
      <c r="I16" s="79">
        <v>0</v>
      </c>
    </row>
    <row r="17" spans="2:9" ht="27" customHeight="1">
      <c r="B17" s="107" t="s">
        <v>326</v>
      </c>
      <c r="C17" s="77">
        <v>88255346.79</v>
      </c>
      <c r="D17" s="109">
        <v>322695038.39</v>
      </c>
      <c r="E17" s="109">
        <v>397261478.29</v>
      </c>
      <c r="F17" s="109"/>
      <c r="G17" s="110">
        <v>13688906.89</v>
      </c>
      <c r="H17" s="109">
        <v>0</v>
      </c>
      <c r="I17" s="109">
        <v>0</v>
      </c>
    </row>
    <row r="18" spans="2:9" ht="27" customHeight="1">
      <c r="B18" s="111"/>
      <c r="C18" s="79"/>
      <c r="D18" s="79"/>
      <c r="E18" s="79"/>
      <c r="F18" s="79"/>
      <c r="G18" s="79"/>
      <c r="H18" s="79"/>
      <c r="I18" s="79"/>
    </row>
    <row r="19" spans="2:9" ht="27" customHeight="1">
      <c r="B19" s="112" t="s">
        <v>327</v>
      </c>
      <c r="C19" s="77">
        <f>C8+C17</f>
        <v>88255346.79</v>
      </c>
      <c r="D19" s="77">
        <f aca="true" t="shared" si="2" ref="D19:I19">D8+D17</f>
        <v>322695038.39</v>
      </c>
      <c r="E19" s="77">
        <f t="shared" si="2"/>
        <v>397261478.29</v>
      </c>
      <c r="F19" s="77">
        <f t="shared" si="2"/>
        <v>0</v>
      </c>
      <c r="G19" s="77">
        <f t="shared" si="2"/>
        <v>13688906.89</v>
      </c>
      <c r="H19" s="77">
        <f t="shared" si="2"/>
        <v>0</v>
      </c>
      <c r="I19" s="77">
        <f t="shared" si="2"/>
        <v>0</v>
      </c>
    </row>
    <row r="20" spans="2:9" ht="27" customHeight="1">
      <c r="B20" s="107"/>
      <c r="C20" s="77"/>
      <c r="D20" s="77"/>
      <c r="E20" s="77"/>
      <c r="F20" s="77"/>
      <c r="G20" s="77"/>
      <c r="H20" s="77"/>
      <c r="I20" s="77"/>
    </row>
    <row r="21" spans="2:9" ht="27" customHeight="1">
      <c r="B21" s="107" t="s">
        <v>328</v>
      </c>
      <c r="C21" s="77">
        <f aca="true" t="shared" si="3" ref="C21:I21">SUM(C22:C24)</f>
        <v>0</v>
      </c>
      <c r="D21" s="77">
        <f t="shared" si="3"/>
        <v>0</v>
      </c>
      <c r="E21" s="77">
        <f t="shared" si="3"/>
        <v>0</v>
      </c>
      <c r="F21" s="77">
        <f t="shared" si="3"/>
        <v>0</v>
      </c>
      <c r="G21" s="77">
        <f t="shared" si="3"/>
        <v>0</v>
      </c>
      <c r="H21" s="77">
        <f t="shared" si="3"/>
        <v>0</v>
      </c>
      <c r="I21" s="77">
        <f t="shared" si="3"/>
        <v>0</v>
      </c>
    </row>
    <row r="22" spans="2:9" ht="27" customHeight="1">
      <c r="B22" s="111" t="s">
        <v>329</v>
      </c>
      <c r="C22" s="79"/>
      <c r="D22" s="79"/>
      <c r="E22" s="79"/>
      <c r="F22" s="79"/>
      <c r="G22" s="79">
        <f>C22+D22-E22+F22</f>
        <v>0</v>
      </c>
      <c r="H22" s="79"/>
      <c r="I22" s="79"/>
    </row>
    <row r="23" spans="2:9" ht="27" customHeight="1">
      <c r="B23" s="111" t="s">
        <v>330</v>
      </c>
      <c r="C23" s="79"/>
      <c r="D23" s="79"/>
      <c r="E23" s="79"/>
      <c r="F23" s="79"/>
      <c r="G23" s="79">
        <f>C23+D23-E23+F23</f>
        <v>0</v>
      </c>
      <c r="H23" s="79"/>
      <c r="I23" s="79"/>
    </row>
    <row r="24" spans="2:9" ht="27" customHeight="1">
      <c r="B24" s="111" t="s">
        <v>331</v>
      </c>
      <c r="C24" s="79"/>
      <c r="D24" s="79"/>
      <c r="E24" s="79"/>
      <c r="F24" s="79"/>
      <c r="G24" s="79">
        <f>C24+D24-E24+F24</f>
        <v>0</v>
      </c>
      <c r="H24" s="79"/>
      <c r="I24" s="79"/>
    </row>
    <row r="25" spans="2:9" ht="27" customHeight="1">
      <c r="B25" s="113"/>
      <c r="C25" s="114"/>
      <c r="D25" s="114"/>
      <c r="E25" s="114"/>
      <c r="F25" s="114"/>
      <c r="G25" s="114"/>
      <c r="H25" s="114"/>
      <c r="I25" s="114"/>
    </row>
    <row r="26" spans="2:9" ht="27" customHeight="1">
      <c r="B26" s="112" t="s">
        <v>332</v>
      </c>
      <c r="C26" s="77">
        <f aca="true" t="shared" si="4" ref="C26:I26">SUM(C27:C29)</f>
        <v>0</v>
      </c>
      <c r="D26" s="77">
        <f t="shared" si="4"/>
        <v>0</v>
      </c>
      <c r="E26" s="77">
        <f t="shared" si="4"/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</row>
    <row r="27" spans="2:9" ht="27" customHeight="1">
      <c r="B27" s="111" t="s">
        <v>333</v>
      </c>
      <c r="C27" s="79"/>
      <c r="D27" s="79"/>
      <c r="E27" s="79"/>
      <c r="F27" s="79"/>
      <c r="G27" s="79">
        <f>C27+D27-E27+F27</f>
        <v>0</v>
      </c>
      <c r="H27" s="79"/>
      <c r="I27" s="79"/>
    </row>
    <row r="28" spans="2:9" ht="27" customHeight="1">
      <c r="B28" s="111" t="s">
        <v>334</v>
      </c>
      <c r="C28" s="79"/>
      <c r="D28" s="79"/>
      <c r="E28" s="79"/>
      <c r="F28" s="79"/>
      <c r="G28" s="79">
        <f>C28+D28-E28+F28</f>
        <v>0</v>
      </c>
      <c r="H28" s="79"/>
      <c r="I28" s="79"/>
    </row>
    <row r="29" spans="2:9" ht="27" customHeight="1">
      <c r="B29" s="111" t="s">
        <v>335</v>
      </c>
      <c r="C29" s="79"/>
      <c r="D29" s="79"/>
      <c r="E29" s="79"/>
      <c r="F29" s="79"/>
      <c r="G29" s="79">
        <f>C29+D29-E29+F29</f>
        <v>0</v>
      </c>
      <c r="H29" s="79"/>
      <c r="I29" s="79"/>
    </row>
    <row r="30" spans="2:9" ht="27" customHeight="1" thickBot="1">
      <c r="B30" s="115"/>
      <c r="C30" s="116"/>
      <c r="D30" s="116"/>
      <c r="E30" s="116"/>
      <c r="F30" s="116"/>
      <c r="G30" s="116"/>
      <c r="H30" s="116"/>
      <c r="I30" s="116"/>
    </row>
    <row r="31" spans="2:9" ht="45" customHeight="1">
      <c r="B31" s="217" t="s">
        <v>336</v>
      </c>
      <c r="C31" s="217"/>
      <c r="D31" s="217"/>
      <c r="E31" s="217"/>
      <c r="F31" s="217"/>
      <c r="G31" s="217"/>
      <c r="H31" s="217"/>
      <c r="I31" s="217"/>
    </row>
    <row r="32" spans="2:9" ht="27" customHeight="1">
      <c r="B32" s="117" t="s">
        <v>337</v>
      </c>
      <c r="C32" s="118"/>
      <c r="D32" s="119"/>
      <c r="E32" s="119"/>
      <c r="F32" s="119"/>
      <c r="G32" s="119"/>
      <c r="H32" s="119"/>
      <c r="I32" s="119"/>
    </row>
    <row r="33" spans="2:9" ht="12" customHeight="1" thickBot="1">
      <c r="B33" s="120"/>
      <c r="C33" s="121"/>
      <c r="D33" s="121"/>
      <c r="E33" s="121"/>
      <c r="F33" s="121"/>
      <c r="G33" s="121"/>
      <c r="H33" s="121"/>
      <c r="I33" s="121"/>
    </row>
    <row r="34" spans="2:9" ht="27" customHeight="1">
      <c r="B34" s="218" t="s">
        <v>338</v>
      </c>
      <c r="C34" s="218" t="s">
        <v>339</v>
      </c>
      <c r="D34" s="218" t="s">
        <v>340</v>
      </c>
      <c r="E34" s="122" t="s">
        <v>341</v>
      </c>
      <c r="F34" s="218" t="s">
        <v>342</v>
      </c>
      <c r="G34" s="122" t="s">
        <v>343</v>
      </c>
      <c r="H34" s="121"/>
      <c r="I34" s="121"/>
    </row>
    <row r="35" spans="2:9" ht="27" customHeight="1" thickBot="1">
      <c r="B35" s="219"/>
      <c r="C35" s="219"/>
      <c r="D35" s="219"/>
      <c r="E35" s="123" t="s">
        <v>344</v>
      </c>
      <c r="F35" s="219"/>
      <c r="G35" s="123" t="s">
        <v>345</v>
      </c>
      <c r="H35" s="121"/>
      <c r="I35" s="121"/>
    </row>
    <row r="36" spans="2:9" ht="27" customHeight="1">
      <c r="B36" s="124" t="s">
        <v>346</v>
      </c>
      <c r="C36" s="77">
        <f>SUM(C37:C39)</f>
        <v>0</v>
      </c>
      <c r="D36" s="77">
        <f>SUM(D37:D39)</f>
        <v>0</v>
      </c>
      <c r="E36" s="77">
        <f>SUM(E37:E39)</f>
        <v>0</v>
      </c>
      <c r="F36" s="77">
        <f>SUM(F37:F39)</f>
        <v>0</v>
      </c>
      <c r="G36" s="77">
        <f>SUM(G37:G39)</f>
        <v>0</v>
      </c>
      <c r="H36" s="121"/>
      <c r="I36" s="121"/>
    </row>
    <row r="37" spans="2:9" ht="27" customHeight="1">
      <c r="B37" s="111" t="s">
        <v>347</v>
      </c>
      <c r="C37" s="79"/>
      <c r="D37" s="79"/>
      <c r="E37" s="79"/>
      <c r="F37" s="79"/>
      <c r="G37" s="79"/>
      <c r="H37" s="121"/>
      <c r="I37" s="121"/>
    </row>
    <row r="38" spans="2:9" ht="27" customHeight="1">
      <c r="B38" s="111" t="s">
        <v>348</v>
      </c>
      <c r="C38" s="79"/>
      <c r="D38" s="79"/>
      <c r="E38" s="79"/>
      <c r="F38" s="79"/>
      <c r="G38" s="79"/>
      <c r="H38" s="121"/>
      <c r="I38" s="121"/>
    </row>
    <row r="39" spans="2:9" ht="27" customHeight="1" thickBot="1">
      <c r="B39" s="125" t="s">
        <v>349</v>
      </c>
      <c r="C39" s="126"/>
      <c r="D39" s="126"/>
      <c r="E39" s="126"/>
      <c r="F39" s="126"/>
      <c r="G39" s="126"/>
      <c r="H39" s="121"/>
      <c r="I39" s="121"/>
    </row>
    <row r="40" ht="19.5" customHeight="1"/>
    <row r="42" ht="13.5">
      <c r="G42" s="83" t="s">
        <v>26</v>
      </c>
    </row>
    <row r="43" spans="2:7" ht="13.5">
      <c r="B43" s="83" t="s">
        <v>29</v>
      </c>
      <c r="G43" s="83" t="s">
        <v>185</v>
      </c>
    </row>
    <row r="44" ht="13.5">
      <c r="B44" s="83" t="s">
        <v>27</v>
      </c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25">
      <selection activeCell="E31" sqref="E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211" t="s">
        <v>24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2" ht="15" thickBot="1">
      <c r="B3" s="214" t="s">
        <v>151</v>
      </c>
      <c r="C3" s="215"/>
      <c r="D3" s="215"/>
      <c r="E3" s="215"/>
      <c r="F3" s="215"/>
      <c r="G3" s="215"/>
      <c r="H3" s="215"/>
      <c r="I3" s="215"/>
      <c r="J3" s="215"/>
      <c r="K3" s="215"/>
      <c r="L3" s="216"/>
    </row>
    <row r="4" spans="2:12" ht="15" thickBot="1">
      <c r="B4" s="214" t="s">
        <v>28</v>
      </c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2:12" ht="15" thickBot="1">
      <c r="B5" s="214" t="s">
        <v>2</v>
      </c>
      <c r="C5" s="215"/>
      <c r="D5" s="215"/>
      <c r="E5" s="215"/>
      <c r="F5" s="215"/>
      <c r="G5" s="215"/>
      <c r="H5" s="215"/>
      <c r="I5" s="215"/>
      <c r="J5" s="215"/>
      <c r="K5" s="215"/>
      <c r="L5" s="216"/>
    </row>
    <row r="6" spans="2:12" ht="92.25">
      <c r="B6" s="71" t="s">
        <v>152</v>
      </c>
      <c r="C6" s="72" t="s">
        <v>153</v>
      </c>
      <c r="D6" s="72" t="s">
        <v>154</v>
      </c>
      <c r="E6" s="72" t="s">
        <v>155</v>
      </c>
      <c r="F6" s="72" t="s">
        <v>156</v>
      </c>
      <c r="G6" s="72" t="s">
        <v>157</v>
      </c>
      <c r="H6" s="72" t="s">
        <v>158</v>
      </c>
      <c r="I6" s="72" t="s">
        <v>159</v>
      </c>
      <c r="J6" s="72" t="s">
        <v>160</v>
      </c>
      <c r="K6" s="72" t="s">
        <v>161</v>
      </c>
      <c r="L6" s="72" t="s">
        <v>162</v>
      </c>
    </row>
    <row r="7" spans="2:12" ht="15" thickBot="1">
      <c r="B7" s="73" t="s">
        <v>163</v>
      </c>
      <c r="C7" s="73" t="s">
        <v>164</v>
      </c>
      <c r="D7" s="73" t="s">
        <v>165</v>
      </c>
      <c r="E7" s="73" t="s">
        <v>166</v>
      </c>
      <c r="F7" s="73" t="s">
        <v>167</v>
      </c>
      <c r="G7" s="73" t="s">
        <v>168</v>
      </c>
      <c r="H7" s="73" t="s">
        <v>169</v>
      </c>
      <c r="I7" s="73" t="s">
        <v>170</v>
      </c>
      <c r="J7" s="73" t="s">
        <v>171</v>
      </c>
      <c r="K7" s="73" t="s">
        <v>172</v>
      </c>
      <c r="L7" s="73" t="s">
        <v>173</v>
      </c>
    </row>
    <row r="8" spans="2:12" ht="14.25"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2:12" ht="26.25">
      <c r="B9" s="76" t="s">
        <v>174</v>
      </c>
      <c r="C9" s="77">
        <f>SUM(C10:C13)</f>
        <v>0</v>
      </c>
      <c r="D9" s="77">
        <f aca="true" t="shared" si="0" ref="D9:L9">SUM(D10:D13)</f>
        <v>0</v>
      </c>
      <c r="E9" s="77">
        <f t="shared" si="0"/>
        <v>0</v>
      </c>
      <c r="F9" s="77">
        <f t="shared" si="0"/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</row>
    <row r="10" spans="2:12" ht="19.5" customHeight="1">
      <c r="B10" s="78" t="s">
        <v>175</v>
      </c>
      <c r="C10" s="79"/>
      <c r="D10" s="79"/>
      <c r="E10" s="79"/>
      <c r="F10" s="79"/>
      <c r="G10" s="79"/>
      <c r="H10" s="79"/>
      <c r="I10" s="79"/>
      <c r="J10" s="79"/>
      <c r="K10" s="79"/>
      <c r="L10" s="79">
        <f>F10-K10</f>
        <v>0</v>
      </c>
    </row>
    <row r="11" spans="2:12" ht="19.5" customHeight="1">
      <c r="B11" s="78" t="s">
        <v>176</v>
      </c>
      <c r="C11" s="79"/>
      <c r="D11" s="79"/>
      <c r="E11" s="79"/>
      <c r="F11" s="79"/>
      <c r="G11" s="79"/>
      <c r="H11" s="79"/>
      <c r="I11" s="79"/>
      <c r="J11" s="79"/>
      <c r="K11" s="79"/>
      <c r="L11" s="79">
        <f aca="true" t="shared" si="1" ref="L11:L20">F11-K11</f>
        <v>0</v>
      </c>
    </row>
    <row r="12" spans="2:12" ht="19.5" customHeight="1">
      <c r="B12" s="78" t="s">
        <v>177</v>
      </c>
      <c r="C12" s="79"/>
      <c r="D12" s="79"/>
      <c r="E12" s="79"/>
      <c r="F12" s="79"/>
      <c r="G12" s="79"/>
      <c r="H12" s="79"/>
      <c r="I12" s="79"/>
      <c r="J12" s="79"/>
      <c r="K12" s="79"/>
      <c r="L12" s="79">
        <f t="shared" si="1"/>
        <v>0</v>
      </c>
    </row>
    <row r="13" spans="2:12" ht="19.5" customHeight="1">
      <c r="B13" s="78" t="s">
        <v>178</v>
      </c>
      <c r="C13" s="79"/>
      <c r="D13" s="79"/>
      <c r="E13" s="79"/>
      <c r="F13" s="79"/>
      <c r="G13" s="79"/>
      <c r="H13" s="79"/>
      <c r="I13" s="79"/>
      <c r="J13" s="79"/>
      <c r="K13" s="79"/>
      <c r="L13" s="79">
        <f t="shared" si="1"/>
        <v>0</v>
      </c>
    </row>
    <row r="14" spans="2:12" ht="14.25">
      <c r="B14" s="80"/>
      <c r="C14" s="79"/>
      <c r="D14" s="79"/>
      <c r="E14" s="79"/>
      <c r="F14" s="79"/>
      <c r="G14" s="79"/>
      <c r="H14" s="79"/>
      <c r="I14" s="79"/>
      <c r="J14" s="79"/>
      <c r="K14" s="79"/>
      <c r="L14" s="79">
        <f t="shared" si="1"/>
        <v>0</v>
      </c>
    </row>
    <row r="15" spans="2:12" ht="14.25">
      <c r="B15" s="76" t="s">
        <v>179</v>
      </c>
      <c r="C15" s="77">
        <f>SUM(C16:C19)</f>
        <v>0</v>
      </c>
      <c r="D15" s="77">
        <f aca="true" t="shared" si="2" ref="D15:L15">SUM(D16:D19)</f>
        <v>0</v>
      </c>
      <c r="E15" s="77">
        <f t="shared" si="2"/>
        <v>0</v>
      </c>
      <c r="F15" s="77">
        <f t="shared" si="2"/>
        <v>0</v>
      </c>
      <c r="G15" s="77">
        <f t="shared" si="2"/>
        <v>0</v>
      </c>
      <c r="H15" s="77">
        <f t="shared" si="2"/>
        <v>0</v>
      </c>
      <c r="I15" s="77">
        <f t="shared" si="2"/>
        <v>0</v>
      </c>
      <c r="J15" s="77">
        <f t="shared" si="2"/>
        <v>0</v>
      </c>
      <c r="K15" s="77">
        <f t="shared" si="2"/>
        <v>0</v>
      </c>
      <c r="L15" s="77">
        <f t="shared" si="2"/>
        <v>0</v>
      </c>
    </row>
    <row r="16" spans="2:12" ht="23.25" customHeight="1">
      <c r="B16" s="78" t="s">
        <v>180</v>
      </c>
      <c r="C16" s="79"/>
      <c r="D16" s="79"/>
      <c r="E16" s="79"/>
      <c r="F16" s="79"/>
      <c r="G16" s="79"/>
      <c r="H16" s="79"/>
      <c r="I16" s="79"/>
      <c r="J16" s="79"/>
      <c r="K16" s="79"/>
      <c r="L16" s="79">
        <f t="shared" si="1"/>
        <v>0</v>
      </c>
    </row>
    <row r="17" spans="2:12" ht="23.25" customHeight="1">
      <c r="B17" s="78" t="s">
        <v>181</v>
      </c>
      <c r="C17" s="79"/>
      <c r="D17" s="79"/>
      <c r="E17" s="79"/>
      <c r="F17" s="79"/>
      <c r="G17" s="79"/>
      <c r="H17" s="79"/>
      <c r="I17" s="79"/>
      <c r="J17" s="79"/>
      <c r="K17" s="79"/>
      <c r="L17" s="79">
        <f t="shared" si="1"/>
        <v>0</v>
      </c>
    </row>
    <row r="18" spans="2:12" ht="23.25" customHeight="1">
      <c r="B18" s="78" t="s">
        <v>182</v>
      </c>
      <c r="C18" s="79"/>
      <c r="D18" s="79"/>
      <c r="E18" s="79"/>
      <c r="F18" s="79"/>
      <c r="G18" s="79"/>
      <c r="H18" s="79"/>
      <c r="I18" s="79"/>
      <c r="J18" s="79"/>
      <c r="K18" s="79"/>
      <c r="L18" s="79">
        <f t="shared" si="1"/>
        <v>0</v>
      </c>
    </row>
    <row r="19" spans="2:12" ht="23.25" customHeight="1">
      <c r="B19" s="78" t="s">
        <v>183</v>
      </c>
      <c r="C19" s="79"/>
      <c r="D19" s="79"/>
      <c r="E19" s="79"/>
      <c r="F19" s="79"/>
      <c r="G19" s="79"/>
      <c r="H19" s="79"/>
      <c r="I19" s="79"/>
      <c r="J19" s="79"/>
      <c r="K19" s="79"/>
      <c r="L19" s="79">
        <f t="shared" si="1"/>
        <v>0</v>
      </c>
    </row>
    <row r="20" spans="2:12" ht="14.25">
      <c r="B20" s="80"/>
      <c r="C20" s="79"/>
      <c r="D20" s="79"/>
      <c r="E20" s="79"/>
      <c r="F20" s="79"/>
      <c r="G20" s="79"/>
      <c r="H20" s="79"/>
      <c r="I20" s="79"/>
      <c r="J20" s="79"/>
      <c r="K20" s="79"/>
      <c r="L20" s="79">
        <f t="shared" si="1"/>
        <v>0</v>
      </c>
    </row>
    <row r="21" spans="2:12" ht="26.25">
      <c r="B21" s="76" t="s">
        <v>184</v>
      </c>
      <c r="C21" s="77">
        <f>C9+C15</f>
        <v>0</v>
      </c>
      <c r="D21" s="77">
        <f aca="true" t="shared" si="3" ref="D21:L21">D9+D15</f>
        <v>0</v>
      </c>
      <c r="E21" s="77">
        <f t="shared" si="3"/>
        <v>0</v>
      </c>
      <c r="F21" s="77">
        <f t="shared" si="3"/>
        <v>0</v>
      </c>
      <c r="G21" s="77">
        <f t="shared" si="3"/>
        <v>0</v>
      </c>
      <c r="H21" s="77">
        <f t="shared" si="3"/>
        <v>0</v>
      </c>
      <c r="I21" s="77">
        <f t="shared" si="3"/>
        <v>0</v>
      </c>
      <c r="J21" s="77">
        <f t="shared" si="3"/>
        <v>0</v>
      </c>
      <c r="K21" s="77">
        <f t="shared" si="3"/>
        <v>0</v>
      </c>
      <c r="L21" s="77">
        <f t="shared" si="3"/>
        <v>0</v>
      </c>
    </row>
    <row r="22" spans="2:12" ht="15" thickBot="1"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7" spans="2:9" ht="14.25">
      <c r="B27" s="220" t="s">
        <v>29</v>
      </c>
      <c r="C27" s="220"/>
      <c r="I27" s="83" t="s">
        <v>26</v>
      </c>
    </row>
    <row r="28" spans="2:9" ht="14.25">
      <c r="B28" s="220" t="s">
        <v>27</v>
      </c>
      <c r="C28" s="220"/>
      <c r="I28" s="83" t="s">
        <v>185</v>
      </c>
    </row>
  </sheetData>
  <sheetProtection/>
  <mergeCells count="6">
    <mergeCell ref="B2:L2"/>
    <mergeCell ref="B3:L3"/>
    <mergeCell ref="B4:L4"/>
    <mergeCell ref="B5:L5"/>
    <mergeCell ref="B27:C27"/>
    <mergeCell ref="B28:C28"/>
  </mergeCells>
  <printOptions horizontalCentered="1"/>
  <pageMargins left="0.7086614173228347" right="0.7086614173228347" top="1.3385826771653544" bottom="0.7480314960629921" header="0.31496062992125984" footer="0.31496062992125984"/>
  <pageSetup fitToHeight="0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view="pageBreakPreview" zoomScaleSheetLayoutView="100" zoomScalePageLayoutView="0" workbookViewId="0" topLeftCell="A1">
      <pane ySplit="8" topLeftCell="A84" activePane="bottomLeft" state="frozen"/>
      <selection pane="topLeft" activeCell="A1" sqref="A1"/>
      <selection pane="bottomLeft" activeCell="G24" sqref="G24"/>
    </sheetView>
  </sheetViews>
  <sheetFormatPr defaultColWidth="11.421875" defaultRowHeight="15"/>
  <cols>
    <col min="1" max="1" width="4.8515625" style="7" customWidth="1"/>
    <col min="2" max="2" width="69.7109375" style="7" customWidth="1"/>
    <col min="3" max="3" width="17.7109375" style="7" customWidth="1"/>
    <col min="4" max="4" width="18.00390625" style="7" customWidth="1"/>
    <col min="5" max="5" width="20.8515625" style="7" customWidth="1"/>
    <col min="6" max="16384" width="11.421875" style="7" customWidth="1"/>
  </cols>
  <sheetData>
    <row r="1" ht="14.25" thickBot="1"/>
    <row r="2" spans="2:5" ht="13.5">
      <c r="B2" s="202" t="s">
        <v>24</v>
      </c>
      <c r="C2" s="203"/>
      <c r="D2" s="203"/>
      <c r="E2" s="204"/>
    </row>
    <row r="3" spans="2:5" ht="13.5">
      <c r="B3" s="230" t="s">
        <v>350</v>
      </c>
      <c r="C3" s="231"/>
      <c r="D3" s="231"/>
      <c r="E3" s="232"/>
    </row>
    <row r="4" spans="2:5" ht="13.5">
      <c r="B4" s="230" t="s">
        <v>28</v>
      </c>
      <c r="C4" s="231"/>
      <c r="D4" s="231"/>
      <c r="E4" s="232"/>
    </row>
    <row r="5" spans="2:5" ht="14.25" thickBot="1">
      <c r="B5" s="233" t="s">
        <v>2</v>
      </c>
      <c r="C5" s="234"/>
      <c r="D5" s="234"/>
      <c r="E5" s="235"/>
    </row>
    <row r="6" spans="2:5" ht="14.25" thickBot="1">
      <c r="B6" s="127"/>
      <c r="C6" s="127"/>
      <c r="D6" s="127"/>
      <c r="E6" s="127"/>
    </row>
    <row r="7" spans="2:5" ht="13.5">
      <c r="B7" s="236" t="s">
        <v>3</v>
      </c>
      <c r="C7" s="128" t="s">
        <v>351</v>
      </c>
      <c r="D7" s="238" t="s">
        <v>32</v>
      </c>
      <c r="E7" s="128" t="s">
        <v>352</v>
      </c>
    </row>
    <row r="8" spans="2:5" ht="14.25" thickBot="1">
      <c r="B8" s="237"/>
      <c r="C8" s="1" t="s">
        <v>6</v>
      </c>
      <c r="D8" s="239"/>
      <c r="E8" s="1" t="s">
        <v>75</v>
      </c>
    </row>
    <row r="9" spans="2:5" ht="13.5">
      <c r="B9" s="129" t="s">
        <v>353</v>
      </c>
      <c r="C9" s="130">
        <f>SUM(C10:C12)</f>
        <v>1010822045.52</v>
      </c>
      <c r="D9" s="130">
        <f>SUM(D10:D12)</f>
        <v>520454135.13</v>
      </c>
      <c r="E9" s="130">
        <f>SUM(E10:E12)</f>
        <v>520454135.13</v>
      </c>
    </row>
    <row r="10" spans="2:5" ht="13.5">
      <c r="B10" s="131" t="s">
        <v>354</v>
      </c>
      <c r="C10" s="132">
        <v>280909000</v>
      </c>
      <c r="D10" s="132">
        <v>124441677.99</v>
      </c>
      <c r="E10" s="132">
        <v>124441677.99</v>
      </c>
    </row>
    <row r="11" spans="2:5" ht="13.5">
      <c r="B11" s="131" t="s">
        <v>355</v>
      </c>
      <c r="C11" s="132">
        <v>729913045.52</v>
      </c>
      <c r="D11" s="132">
        <v>396012457.14</v>
      </c>
      <c r="E11" s="132">
        <v>396012457.14</v>
      </c>
    </row>
    <row r="12" spans="2:5" ht="13.5">
      <c r="B12" s="131" t="s">
        <v>356</v>
      </c>
      <c r="C12" s="132">
        <f>C48</f>
        <v>0</v>
      </c>
      <c r="D12" s="132">
        <f>D48</f>
        <v>0</v>
      </c>
      <c r="E12" s="132">
        <f>E48</f>
        <v>0</v>
      </c>
    </row>
    <row r="13" spans="2:5" ht="13.5">
      <c r="B13" s="129"/>
      <c r="C13" s="132"/>
      <c r="D13" s="132"/>
      <c r="E13" s="132"/>
    </row>
    <row r="14" spans="2:5" ht="15">
      <c r="B14" s="129" t="s">
        <v>357</v>
      </c>
      <c r="C14" s="130">
        <f>SUM(C15:C16)</f>
        <v>1010822045.52</v>
      </c>
      <c r="D14" s="130">
        <f>SUM(D15:D16)</f>
        <v>319803488.96999997</v>
      </c>
      <c r="E14" s="130">
        <f>SUM(E15:E16)</f>
        <v>319803488.96999997</v>
      </c>
    </row>
    <row r="15" spans="2:5" ht="13.5">
      <c r="B15" s="131" t="s">
        <v>358</v>
      </c>
      <c r="C15" s="132">
        <v>280909000</v>
      </c>
      <c r="D15" s="132">
        <v>101053561.24</v>
      </c>
      <c r="E15" s="132">
        <v>101053561.24</v>
      </c>
    </row>
    <row r="16" spans="2:5" ht="13.5">
      <c r="B16" s="131" t="s">
        <v>359</v>
      </c>
      <c r="C16" s="132">
        <v>729913045.52</v>
      </c>
      <c r="D16" s="132">
        <v>218749927.73</v>
      </c>
      <c r="E16" s="132">
        <v>218749927.73</v>
      </c>
    </row>
    <row r="17" spans="2:5" ht="13.5">
      <c r="B17" s="133"/>
      <c r="C17" s="132"/>
      <c r="D17" s="132"/>
      <c r="E17" s="132"/>
    </row>
    <row r="18" spans="2:5" ht="13.5">
      <c r="B18" s="129" t="s">
        <v>360</v>
      </c>
      <c r="C18" s="134">
        <v>0</v>
      </c>
      <c r="D18" s="130">
        <f>SUM(D19:D20)</f>
        <v>0</v>
      </c>
      <c r="E18" s="130">
        <f>SUM(E19:E20)</f>
        <v>0</v>
      </c>
    </row>
    <row r="19" spans="2:5" ht="13.5">
      <c r="B19" s="131" t="s">
        <v>361</v>
      </c>
      <c r="C19" s="134">
        <v>0</v>
      </c>
      <c r="D19" s="132">
        <v>0</v>
      </c>
      <c r="E19" s="132">
        <v>0</v>
      </c>
    </row>
    <row r="20" spans="2:5" ht="13.5">
      <c r="B20" s="131" t="s">
        <v>362</v>
      </c>
      <c r="C20" s="134">
        <v>0</v>
      </c>
      <c r="D20" s="132">
        <v>0</v>
      </c>
      <c r="E20" s="132">
        <v>0</v>
      </c>
    </row>
    <row r="21" spans="2:5" ht="13.5">
      <c r="B21" s="133"/>
      <c r="C21" s="132"/>
      <c r="D21" s="132"/>
      <c r="E21" s="132"/>
    </row>
    <row r="22" spans="2:5" ht="13.5">
      <c r="B22" s="129" t="s">
        <v>363</v>
      </c>
      <c r="C22" s="130">
        <f>C9-C14+C18</f>
        <v>0</v>
      </c>
      <c r="D22" s="129">
        <f>D9-D14+D18</f>
        <v>200650646.16000003</v>
      </c>
      <c r="E22" s="129">
        <f>E9-E14+E18</f>
        <v>200650646.16000003</v>
      </c>
    </row>
    <row r="23" spans="2:5" ht="13.5">
      <c r="B23" s="129"/>
      <c r="C23" s="132"/>
      <c r="D23" s="133"/>
      <c r="E23" s="133"/>
    </row>
    <row r="24" spans="2:5" ht="13.5">
      <c r="B24" s="129" t="s">
        <v>364</v>
      </c>
      <c r="C24" s="130">
        <f>C22-C12</f>
        <v>0</v>
      </c>
      <c r="D24" s="129">
        <f>D22-D12</f>
        <v>200650646.16000003</v>
      </c>
      <c r="E24" s="129">
        <f>E22-E12</f>
        <v>200650646.16000003</v>
      </c>
    </row>
    <row r="25" spans="2:5" ht="13.5">
      <c r="B25" s="129"/>
      <c r="C25" s="132"/>
      <c r="D25" s="133"/>
      <c r="E25" s="133"/>
    </row>
    <row r="26" spans="2:5" ht="27">
      <c r="B26" s="129" t="s">
        <v>365</v>
      </c>
      <c r="C26" s="130">
        <f>C24-C18</f>
        <v>0</v>
      </c>
      <c r="D26" s="130">
        <f>D24-D18</f>
        <v>200650646.16000003</v>
      </c>
      <c r="E26" s="130">
        <f>E24-E18</f>
        <v>200650646.16000003</v>
      </c>
    </row>
    <row r="27" spans="2:5" ht="14.25" thickBot="1">
      <c r="B27" s="135"/>
      <c r="C27" s="136"/>
      <c r="D27" s="136"/>
      <c r="E27" s="136"/>
    </row>
    <row r="28" spans="2:5" ht="14.25" thickBot="1">
      <c r="B28" s="229"/>
      <c r="C28" s="229"/>
      <c r="D28" s="229"/>
      <c r="E28" s="229"/>
    </row>
    <row r="29" spans="2:5" ht="14.25" thickBot="1">
      <c r="B29" s="137" t="s">
        <v>366</v>
      </c>
      <c r="C29" s="138" t="s">
        <v>367</v>
      </c>
      <c r="D29" s="138" t="s">
        <v>32</v>
      </c>
      <c r="E29" s="138" t="s">
        <v>10</v>
      </c>
    </row>
    <row r="30" spans="2:5" ht="13.5">
      <c r="B30" s="139"/>
      <c r="C30" s="132"/>
      <c r="D30" s="132"/>
      <c r="E30" s="132"/>
    </row>
    <row r="31" spans="2:5" ht="13.5">
      <c r="B31" s="129" t="s">
        <v>368</v>
      </c>
      <c r="C31" s="130">
        <f>SUM(C32:C33)</f>
        <v>0</v>
      </c>
      <c r="D31" s="129">
        <f>SUM(D32:D33)</f>
        <v>0</v>
      </c>
      <c r="E31" s="129">
        <f>SUM(E32:E33)</f>
        <v>0</v>
      </c>
    </row>
    <row r="32" spans="2:5" ht="13.5">
      <c r="B32" s="131" t="s">
        <v>369</v>
      </c>
      <c r="C32" s="132">
        <v>0</v>
      </c>
      <c r="D32" s="133">
        <v>0</v>
      </c>
      <c r="E32" s="133">
        <v>0</v>
      </c>
    </row>
    <row r="33" spans="2:5" ht="13.5">
      <c r="B33" s="131" t="s">
        <v>370</v>
      </c>
      <c r="C33" s="132">
        <v>0</v>
      </c>
      <c r="D33" s="133">
        <v>0</v>
      </c>
      <c r="E33" s="133">
        <v>0</v>
      </c>
    </row>
    <row r="34" spans="2:5" ht="13.5">
      <c r="B34" s="129"/>
      <c r="C34" s="132"/>
      <c r="D34" s="132"/>
      <c r="E34" s="132"/>
    </row>
    <row r="35" spans="2:5" ht="13.5">
      <c r="B35" s="129" t="s">
        <v>371</v>
      </c>
      <c r="C35" s="130">
        <f>C26+C31</f>
        <v>0</v>
      </c>
      <c r="D35" s="130">
        <f>D26+D31</f>
        <v>200650646.16000003</v>
      </c>
      <c r="E35" s="130">
        <f>E26+E31</f>
        <v>200650646.16000003</v>
      </c>
    </row>
    <row r="36" spans="2:5" ht="14.25" thickBot="1">
      <c r="B36" s="140"/>
      <c r="C36" s="141"/>
      <c r="D36" s="141"/>
      <c r="E36" s="141"/>
    </row>
    <row r="37" spans="2:5" ht="14.25" thickBot="1">
      <c r="B37" s="142"/>
      <c r="C37" s="142"/>
      <c r="D37" s="142"/>
      <c r="E37" s="142"/>
    </row>
    <row r="38" spans="2:5" ht="13.5">
      <c r="B38" s="221" t="s">
        <v>366</v>
      </c>
      <c r="C38" s="223" t="s">
        <v>372</v>
      </c>
      <c r="D38" s="225" t="s">
        <v>32</v>
      </c>
      <c r="E38" s="143" t="s">
        <v>352</v>
      </c>
    </row>
    <row r="39" spans="2:5" ht="14.25" thickBot="1">
      <c r="B39" s="222"/>
      <c r="C39" s="224"/>
      <c r="D39" s="226"/>
      <c r="E39" s="144" t="s">
        <v>10</v>
      </c>
    </row>
    <row r="40" spans="2:5" ht="13.5">
      <c r="B40" s="145"/>
      <c r="C40" s="25"/>
      <c r="D40" s="25"/>
      <c r="E40" s="25"/>
    </row>
    <row r="41" spans="2:5" ht="13.5">
      <c r="B41" s="146" t="s">
        <v>373</v>
      </c>
      <c r="C41" s="23">
        <f>SUM(C42:C43)</f>
        <v>0</v>
      </c>
      <c r="D41" s="23">
        <f>SUM(D42:D43)</f>
        <v>0</v>
      </c>
      <c r="E41" s="23">
        <f>SUM(E42:E43)</f>
        <v>0</v>
      </c>
    </row>
    <row r="42" spans="2:5" ht="13.5">
      <c r="B42" s="147" t="s">
        <v>374</v>
      </c>
      <c r="C42" s="25">
        <v>0</v>
      </c>
      <c r="D42" s="148">
        <v>0</v>
      </c>
      <c r="E42" s="148">
        <v>0</v>
      </c>
    </row>
    <row r="43" spans="2:5" ht="13.5">
      <c r="B43" s="147" t="s">
        <v>375</v>
      </c>
      <c r="C43" s="25">
        <v>0</v>
      </c>
      <c r="D43" s="148">
        <v>0</v>
      </c>
      <c r="E43" s="148">
        <v>0</v>
      </c>
    </row>
    <row r="44" spans="2:5" ht="13.5">
      <c r="B44" s="146" t="s">
        <v>376</v>
      </c>
      <c r="C44" s="23">
        <f>SUM(C45:C46)</f>
        <v>0</v>
      </c>
      <c r="D44" s="23">
        <f>SUM(D45:D46)</f>
        <v>0</v>
      </c>
      <c r="E44" s="23">
        <f>SUM(E45:E46)</f>
        <v>0</v>
      </c>
    </row>
    <row r="45" spans="2:5" ht="13.5">
      <c r="B45" s="147" t="s">
        <v>377</v>
      </c>
      <c r="C45" s="25">
        <v>0</v>
      </c>
      <c r="D45" s="148">
        <v>0</v>
      </c>
      <c r="E45" s="148">
        <v>0</v>
      </c>
    </row>
    <row r="46" spans="2:5" ht="13.5">
      <c r="B46" s="147" t="s">
        <v>378</v>
      </c>
      <c r="C46" s="25">
        <v>0</v>
      </c>
      <c r="D46" s="148">
        <v>0</v>
      </c>
      <c r="E46" s="148">
        <v>0</v>
      </c>
    </row>
    <row r="47" spans="2:5" ht="13.5">
      <c r="B47" s="146"/>
      <c r="C47" s="25"/>
      <c r="D47" s="25"/>
      <c r="E47" s="25"/>
    </row>
    <row r="48" spans="2:5" ht="13.5">
      <c r="B48" s="146" t="s">
        <v>379</v>
      </c>
      <c r="C48" s="23">
        <f>C41-C44</f>
        <v>0</v>
      </c>
      <c r="D48" s="146">
        <f>D41-D44</f>
        <v>0</v>
      </c>
      <c r="E48" s="146">
        <f>E41-E44</f>
        <v>0</v>
      </c>
    </row>
    <row r="49" spans="2:5" ht="14.25" thickBot="1">
      <c r="B49" s="149"/>
      <c r="C49" s="150"/>
      <c r="D49" s="149"/>
      <c r="E49" s="149"/>
    </row>
    <row r="50" spans="2:5" ht="14.25" thickBot="1">
      <c r="B50" s="142"/>
      <c r="C50" s="142"/>
      <c r="D50" s="142"/>
      <c r="E50" s="142"/>
    </row>
    <row r="51" spans="2:5" ht="13.5">
      <c r="B51" s="221" t="s">
        <v>366</v>
      </c>
      <c r="C51" s="143" t="s">
        <v>351</v>
      </c>
      <c r="D51" s="225" t="s">
        <v>32</v>
      </c>
      <c r="E51" s="143" t="s">
        <v>352</v>
      </c>
    </row>
    <row r="52" spans="2:5" ht="14.25" thickBot="1">
      <c r="B52" s="222"/>
      <c r="C52" s="144" t="s">
        <v>367</v>
      </c>
      <c r="D52" s="226"/>
      <c r="E52" s="144" t="s">
        <v>10</v>
      </c>
    </row>
    <row r="53" spans="2:5" ht="13.5">
      <c r="B53" s="145"/>
      <c r="C53" s="25"/>
      <c r="D53" s="25"/>
      <c r="E53" s="25"/>
    </row>
    <row r="54" spans="2:5" ht="13.5">
      <c r="B54" s="148" t="s">
        <v>380</v>
      </c>
      <c r="C54" s="25">
        <f>C10</f>
        <v>280909000</v>
      </c>
      <c r="D54" s="148">
        <f>D10</f>
        <v>124441677.99</v>
      </c>
      <c r="E54" s="148">
        <f>E10</f>
        <v>124441677.99</v>
      </c>
    </row>
    <row r="55" spans="2:5" ht="13.5">
      <c r="B55" s="148"/>
      <c r="C55" s="25"/>
      <c r="D55" s="148"/>
      <c r="E55" s="148"/>
    </row>
    <row r="56" spans="2:5" ht="27">
      <c r="B56" s="151" t="s">
        <v>381</v>
      </c>
      <c r="C56" s="25">
        <f>C42-C45</f>
        <v>0</v>
      </c>
      <c r="D56" s="148">
        <f>D42-D45</f>
        <v>0</v>
      </c>
      <c r="E56" s="148">
        <f>E42-E45</f>
        <v>0</v>
      </c>
    </row>
    <row r="57" spans="2:5" ht="13.5">
      <c r="B57" s="147" t="s">
        <v>374</v>
      </c>
      <c r="C57" s="25">
        <f>C42</f>
        <v>0</v>
      </c>
      <c r="D57" s="148">
        <f>D42</f>
        <v>0</v>
      </c>
      <c r="E57" s="148">
        <f>E42</f>
        <v>0</v>
      </c>
    </row>
    <row r="58" spans="2:5" ht="13.5">
      <c r="B58" s="147" t="s">
        <v>377</v>
      </c>
      <c r="C58" s="25">
        <f>C45</f>
        <v>0</v>
      </c>
      <c r="D58" s="148">
        <f>D45</f>
        <v>0</v>
      </c>
      <c r="E58" s="148">
        <f>E45</f>
        <v>0</v>
      </c>
    </row>
    <row r="59" spans="2:5" ht="13.5">
      <c r="B59" s="152"/>
      <c r="C59" s="25"/>
      <c r="D59" s="148"/>
      <c r="E59" s="148"/>
    </row>
    <row r="60" spans="2:5" ht="13.5">
      <c r="B60" s="152" t="s">
        <v>358</v>
      </c>
      <c r="C60" s="25">
        <f>C15</f>
        <v>280909000</v>
      </c>
      <c r="D60" s="25">
        <f>D15</f>
        <v>101053561.24</v>
      </c>
      <c r="E60" s="25">
        <f>E15</f>
        <v>101053561.24</v>
      </c>
    </row>
    <row r="61" spans="2:5" ht="13.5">
      <c r="B61" s="152"/>
      <c r="C61" s="25"/>
      <c r="D61" s="25"/>
      <c r="E61" s="25"/>
    </row>
    <row r="62" spans="2:5" ht="13.5">
      <c r="B62" s="152" t="s">
        <v>361</v>
      </c>
      <c r="C62" s="153">
        <v>0</v>
      </c>
      <c r="D62" s="25">
        <f>D19</f>
        <v>0</v>
      </c>
      <c r="E62" s="25">
        <f>E19</f>
        <v>0</v>
      </c>
    </row>
    <row r="63" spans="2:5" ht="13.5">
      <c r="B63" s="152"/>
      <c r="C63" s="25"/>
      <c r="D63" s="25"/>
      <c r="E63" s="25"/>
    </row>
    <row r="64" spans="2:5" ht="13.5">
      <c r="B64" s="154" t="s">
        <v>382</v>
      </c>
      <c r="C64" s="23">
        <f>C54+C56-C60+C62</f>
        <v>0</v>
      </c>
      <c r="D64" s="146">
        <f>D54+D56-D60+D62</f>
        <v>23388116.75</v>
      </c>
      <c r="E64" s="146">
        <f>E54+E56-E60+E62</f>
        <v>23388116.75</v>
      </c>
    </row>
    <row r="65" spans="2:5" ht="13.5">
      <c r="B65" s="154"/>
      <c r="C65" s="23"/>
      <c r="D65" s="146"/>
      <c r="E65" s="146"/>
    </row>
    <row r="66" spans="2:5" ht="27">
      <c r="B66" s="155" t="s">
        <v>383</v>
      </c>
      <c r="C66" s="23">
        <f>C64-C56</f>
        <v>0</v>
      </c>
      <c r="D66" s="146">
        <f>D64-D56</f>
        <v>23388116.75</v>
      </c>
      <c r="E66" s="146">
        <f>E64-E56</f>
        <v>23388116.75</v>
      </c>
    </row>
    <row r="67" spans="2:5" ht="14.25" thickBot="1">
      <c r="B67" s="149"/>
      <c r="C67" s="150"/>
      <c r="D67" s="149"/>
      <c r="E67" s="149"/>
    </row>
    <row r="68" spans="2:5" ht="14.25" thickBot="1">
      <c r="B68" s="142"/>
      <c r="C68" s="142"/>
      <c r="D68" s="142"/>
      <c r="E68" s="142"/>
    </row>
    <row r="69" spans="2:5" ht="13.5">
      <c r="B69" s="221" t="s">
        <v>366</v>
      </c>
      <c r="C69" s="223" t="s">
        <v>372</v>
      </c>
      <c r="D69" s="225" t="s">
        <v>32</v>
      </c>
      <c r="E69" s="143" t="s">
        <v>352</v>
      </c>
    </row>
    <row r="70" spans="2:5" ht="14.25" thickBot="1">
      <c r="B70" s="222"/>
      <c r="C70" s="224"/>
      <c r="D70" s="226"/>
      <c r="E70" s="144" t="s">
        <v>10</v>
      </c>
    </row>
    <row r="71" spans="2:5" ht="13.5">
      <c r="B71" s="145"/>
      <c r="C71" s="25"/>
      <c r="D71" s="25"/>
      <c r="E71" s="25"/>
    </row>
    <row r="72" spans="2:5" ht="13.5">
      <c r="B72" s="148" t="s">
        <v>355</v>
      </c>
      <c r="C72" s="25">
        <f>C11</f>
        <v>729913045.52</v>
      </c>
      <c r="D72" s="148">
        <f>D11</f>
        <v>396012457.14</v>
      </c>
      <c r="E72" s="148">
        <f>E11</f>
        <v>396012457.14</v>
      </c>
    </row>
    <row r="73" spans="2:5" ht="13.5">
      <c r="B73" s="148"/>
      <c r="C73" s="25"/>
      <c r="D73" s="148"/>
      <c r="E73" s="148"/>
    </row>
    <row r="74" spans="2:5" ht="27">
      <c r="B74" s="156" t="s">
        <v>384</v>
      </c>
      <c r="C74" s="25">
        <f>C75-C76</f>
        <v>0</v>
      </c>
      <c r="D74" s="148">
        <f>D75-D76</f>
        <v>0</v>
      </c>
      <c r="E74" s="148">
        <f>E75-E76</f>
        <v>0</v>
      </c>
    </row>
    <row r="75" spans="2:5" ht="13.5">
      <c r="B75" s="147" t="s">
        <v>375</v>
      </c>
      <c r="C75" s="25">
        <f>C43</f>
        <v>0</v>
      </c>
      <c r="D75" s="148">
        <f>D43</f>
        <v>0</v>
      </c>
      <c r="E75" s="148">
        <f>E43</f>
        <v>0</v>
      </c>
    </row>
    <row r="76" spans="2:5" ht="13.5">
      <c r="B76" s="147" t="s">
        <v>378</v>
      </c>
      <c r="C76" s="25">
        <f>C46</f>
        <v>0</v>
      </c>
      <c r="D76" s="148">
        <f>D46</f>
        <v>0</v>
      </c>
      <c r="E76" s="148">
        <f>E46</f>
        <v>0</v>
      </c>
    </row>
    <row r="77" spans="2:5" ht="13.5">
      <c r="B77" s="152"/>
      <c r="C77" s="25"/>
      <c r="D77" s="148"/>
      <c r="E77" s="148"/>
    </row>
    <row r="78" spans="2:5" ht="13.5">
      <c r="B78" s="152" t="s">
        <v>385</v>
      </c>
      <c r="C78" s="25">
        <f>C16</f>
        <v>729913045.52</v>
      </c>
      <c r="D78" s="25">
        <f>D16</f>
        <v>218749927.73</v>
      </c>
      <c r="E78" s="25">
        <f>E16</f>
        <v>218749927.73</v>
      </c>
    </row>
    <row r="79" spans="2:5" ht="13.5">
      <c r="B79" s="152"/>
      <c r="C79" s="25"/>
      <c r="D79" s="25"/>
      <c r="E79" s="25"/>
    </row>
    <row r="80" spans="2:5" ht="13.5">
      <c r="B80" s="152" t="s">
        <v>362</v>
      </c>
      <c r="C80" s="153">
        <v>0</v>
      </c>
      <c r="D80" s="25">
        <f>D20</f>
        <v>0</v>
      </c>
      <c r="E80" s="25">
        <f>E20</f>
        <v>0</v>
      </c>
    </row>
    <row r="81" spans="2:5" ht="13.5">
      <c r="B81" s="152"/>
      <c r="C81" s="25"/>
      <c r="D81" s="25"/>
      <c r="E81" s="25"/>
    </row>
    <row r="82" spans="2:5" ht="13.5">
      <c r="B82" s="154" t="s">
        <v>386</v>
      </c>
      <c r="C82" s="23">
        <f>C72+C74-C78+C80</f>
        <v>0</v>
      </c>
      <c r="D82" s="146">
        <f>D72+D74-D78+D80</f>
        <v>177262529.41</v>
      </c>
      <c r="E82" s="146">
        <f>E72+E74-E78+E80</f>
        <v>177262529.41</v>
      </c>
    </row>
    <row r="83" spans="2:5" ht="13.5">
      <c r="B83" s="154"/>
      <c r="C83" s="23"/>
      <c r="D83" s="146"/>
      <c r="E83" s="146"/>
    </row>
    <row r="84" spans="2:5" ht="27">
      <c r="B84" s="155" t="s">
        <v>387</v>
      </c>
      <c r="C84" s="23">
        <f>C82-C74</f>
        <v>0</v>
      </c>
      <c r="D84" s="146">
        <f>D82-D74</f>
        <v>177262529.41</v>
      </c>
      <c r="E84" s="146">
        <f>E82-E74</f>
        <v>177262529.41</v>
      </c>
    </row>
    <row r="85" spans="2:5" ht="13.5" customHeight="1" thickBot="1">
      <c r="B85" s="149"/>
      <c r="C85" s="150"/>
      <c r="D85" s="149"/>
      <c r="E85" s="149"/>
    </row>
    <row r="89" spans="2:5" ht="13.5">
      <c r="B89" s="18" t="s">
        <v>25</v>
      </c>
      <c r="C89" s="227" t="s">
        <v>26</v>
      </c>
      <c r="D89" s="227"/>
      <c r="E89" s="227"/>
    </row>
    <row r="90" spans="2:5" ht="12.75" customHeight="1">
      <c r="B90" s="18" t="s">
        <v>27</v>
      </c>
      <c r="C90" s="228" t="s">
        <v>30</v>
      </c>
      <c r="D90" s="228"/>
      <c r="E90" s="228"/>
    </row>
    <row r="91" spans="3:5" ht="13.5">
      <c r="C91" s="228"/>
      <c r="D91" s="228"/>
      <c r="E91" s="228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89:E89"/>
    <mergeCell ref="C90:E91"/>
    <mergeCell ref="B28:E28"/>
    <mergeCell ref="B38:B39"/>
    <mergeCell ref="C38:C39"/>
    <mergeCell ref="D38:D39"/>
    <mergeCell ref="B51:B52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scale="54" r:id="rId1"/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4"/>
  <sheetViews>
    <sheetView zoomScale="120" zoomScaleNormal="120" zoomScalePageLayoutView="0" workbookViewId="0" topLeftCell="A1">
      <pane ySplit="8" topLeftCell="A75" activePane="bottomLeft" state="frozen"/>
      <selection pane="topLeft" activeCell="A1" sqref="A1"/>
      <selection pane="bottomLeft" activeCell="F73" sqref="F73"/>
    </sheetView>
  </sheetViews>
  <sheetFormatPr defaultColWidth="11.00390625" defaultRowHeight="15"/>
  <cols>
    <col min="1" max="1" width="2.140625" style="7" customWidth="1"/>
    <col min="2" max="2" width="45.421875" style="7" customWidth="1"/>
    <col min="3" max="3" width="18.140625" style="158" customWidth="1"/>
    <col min="4" max="4" width="18.00390625" style="7" customWidth="1"/>
    <col min="5" max="5" width="14.7109375" style="158" customWidth="1"/>
    <col min="6" max="6" width="13.8515625" style="7" customWidth="1"/>
    <col min="7" max="7" width="14.8515625" style="7" customWidth="1"/>
    <col min="8" max="8" width="13.7109375" style="158" customWidth="1"/>
    <col min="9" max="16384" width="11.00390625" style="7" customWidth="1"/>
  </cols>
  <sheetData>
    <row r="1" ht="14.25" thickBot="1">
      <c r="B1" s="157" t="s">
        <v>388</v>
      </c>
    </row>
    <row r="2" spans="2:8" ht="10.5" customHeight="1">
      <c r="B2" s="242" t="s">
        <v>389</v>
      </c>
      <c r="C2" s="243"/>
      <c r="D2" s="243"/>
      <c r="E2" s="243"/>
      <c r="F2" s="243"/>
      <c r="G2" s="243"/>
      <c r="H2" s="244"/>
    </row>
    <row r="3" spans="2:8" ht="10.5" customHeight="1">
      <c r="B3" s="245" t="s">
        <v>390</v>
      </c>
      <c r="C3" s="246"/>
      <c r="D3" s="246"/>
      <c r="E3" s="246"/>
      <c r="F3" s="246"/>
      <c r="G3" s="246"/>
      <c r="H3" s="247"/>
    </row>
    <row r="4" spans="2:8" ht="10.5" customHeight="1">
      <c r="B4" s="245" t="s">
        <v>28</v>
      </c>
      <c r="C4" s="246"/>
      <c r="D4" s="246"/>
      <c r="E4" s="246"/>
      <c r="F4" s="246"/>
      <c r="G4" s="246"/>
      <c r="H4" s="247"/>
    </row>
    <row r="5" spans="2:8" ht="10.5" customHeight="1" thickBot="1">
      <c r="B5" s="248" t="s">
        <v>2</v>
      </c>
      <c r="C5" s="249"/>
      <c r="D5" s="249"/>
      <c r="E5" s="249"/>
      <c r="F5" s="249"/>
      <c r="G5" s="249"/>
      <c r="H5" s="250"/>
    </row>
    <row r="6" spans="2:8" ht="9.75" customHeight="1" thickBot="1">
      <c r="B6" s="159"/>
      <c r="C6" s="251" t="s">
        <v>391</v>
      </c>
      <c r="D6" s="252"/>
      <c r="E6" s="252"/>
      <c r="F6" s="252"/>
      <c r="G6" s="253"/>
      <c r="H6" s="240" t="s">
        <v>392</v>
      </c>
    </row>
    <row r="7" spans="2:8" ht="9.75" customHeight="1">
      <c r="B7" s="160" t="s">
        <v>366</v>
      </c>
      <c r="C7" s="240" t="s">
        <v>393</v>
      </c>
      <c r="D7" s="255" t="s">
        <v>69</v>
      </c>
      <c r="E7" s="240" t="s">
        <v>70</v>
      </c>
      <c r="F7" s="240" t="s">
        <v>32</v>
      </c>
      <c r="G7" s="240" t="s">
        <v>394</v>
      </c>
      <c r="H7" s="254"/>
    </row>
    <row r="8" spans="2:8" ht="16.5" customHeight="1" thickBot="1">
      <c r="B8" s="161" t="s">
        <v>163</v>
      </c>
      <c r="C8" s="241"/>
      <c r="D8" s="256"/>
      <c r="E8" s="241"/>
      <c r="F8" s="241"/>
      <c r="G8" s="241"/>
      <c r="H8" s="241"/>
    </row>
    <row r="9" spans="2:8" ht="13.5">
      <c r="B9" s="162" t="s">
        <v>395</v>
      </c>
      <c r="C9" s="163"/>
      <c r="D9" s="164"/>
      <c r="E9" s="163"/>
      <c r="F9" s="164"/>
      <c r="G9" s="164"/>
      <c r="H9" s="163"/>
    </row>
    <row r="10" spans="2:8" ht="10.5" customHeight="1">
      <c r="B10" s="165" t="s">
        <v>396</v>
      </c>
      <c r="C10" s="163"/>
      <c r="D10" s="164"/>
      <c r="E10" s="163">
        <f>C10+D10</f>
        <v>0</v>
      </c>
      <c r="F10" s="164"/>
      <c r="G10" s="164"/>
      <c r="H10" s="163">
        <f>G10-C10</f>
        <v>0</v>
      </c>
    </row>
    <row r="11" spans="2:8" ht="10.5" customHeight="1">
      <c r="B11" s="165" t="s">
        <v>397</v>
      </c>
      <c r="C11" s="163"/>
      <c r="D11" s="164"/>
      <c r="E11" s="163">
        <f aca="true" t="shared" si="0" ref="E11:E40">C11+D11</f>
        <v>0</v>
      </c>
      <c r="F11" s="164"/>
      <c r="G11" s="164"/>
      <c r="H11" s="163">
        <f aca="true" t="shared" si="1" ref="H11:H16">G11-C11</f>
        <v>0</v>
      </c>
    </row>
    <row r="12" spans="2:8" ht="10.5" customHeight="1">
      <c r="B12" s="165" t="s">
        <v>398</v>
      </c>
      <c r="C12" s="163"/>
      <c r="D12" s="164"/>
      <c r="E12" s="163">
        <f t="shared" si="0"/>
        <v>0</v>
      </c>
      <c r="F12" s="164"/>
      <c r="G12" s="164"/>
      <c r="H12" s="163">
        <f t="shared" si="1"/>
        <v>0</v>
      </c>
    </row>
    <row r="13" spans="2:8" ht="10.5" customHeight="1">
      <c r="B13" s="165" t="s">
        <v>399</v>
      </c>
      <c r="C13" s="163"/>
      <c r="D13" s="164"/>
      <c r="E13" s="163">
        <f t="shared" si="0"/>
        <v>0</v>
      </c>
      <c r="F13" s="164"/>
      <c r="G13" s="164"/>
      <c r="H13" s="163">
        <f t="shared" si="1"/>
        <v>0</v>
      </c>
    </row>
    <row r="14" spans="2:8" ht="10.5" customHeight="1">
      <c r="B14" s="165" t="s">
        <v>400</v>
      </c>
      <c r="C14" s="163">
        <v>0</v>
      </c>
      <c r="D14" s="164">
        <v>0</v>
      </c>
      <c r="E14" s="163">
        <f t="shared" si="0"/>
        <v>0</v>
      </c>
      <c r="F14" s="163">
        <v>60333.7</v>
      </c>
      <c r="G14" s="163">
        <v>60333.7</v>
      </c>
      <c r="H14" s="163">
        <f t="shared" si="1"/>
        <v>60333.7</v>
      </c>
    </row>
    <row r="15" spans="2:8" ht="10.5" customHeight="1">
      <c r="B15" s="165" t="s">
        <v>401</v>
      </c>
      <c r="C15" s="163"/>
      <c r="D15" s="164"/>
      <c r="E15" s="163">
        <f t="shared" si="0"/>
        <v>0</v>
      </c>
      <c r="F15" s="164"/>
      <c r="G15" s="164"/>
      <c r="H15" s="163">
        <f t="shared" si="1"/>
        <v>0</v>
      </c>
    </row>
    <row r="16" spans="2:8" ht="10.5" customHeight="1">
      <c r="B16" s="165" t="s">
        <v>402</v>
      </c>
      <c r="C16" s="163"/>
      <c r="D16" s="164"/>
      <c r="E16" s="163">
        <f t="shared" si="0"/>
        <v>0</v>
      </c>
      <c r="F16" s="164"/>
      <c r="G16" s="164"/>
      <c r="H16" s="163">
        <f t="shared" si="1"/>
        <v>0</v>
      </c>
    </row>
    <row r="17" spans="2:8" ht="10.5" customHeight="1">
      <c r="B17" s="166" t="s">
        <v>403</v>
      </c>
      <c r="C17" s="163">
        <f aca="true" t="shared" si="2" ref="C17:H17">SUM(C18:C28)</f>
        <v>280909000</v>
      </c>
      <c r="D17" s="167">
        <f t="shared" si="2"/>
        <v>0</v>
      </c>
      <c r="E17" s="167">
        <f t="shared" si="2"/>
        <v>280909000</v>
      </c>
      <c r="F17" s="167">
        <f t="shared" si="2"/>
        <v>122997000</v>
      </c>
      <c r="G17" s="167">
        <f t="shared" si="2"/>
        <v>122997000</v>
      </c>
      <c r="H17" s="167">
        <f t="shared" si="2"/>
        <v>-157912000</v>
      </c>
    </row>
    <row r="18" spans="2:8" ht="10.5" customHeight="1">
      <c r="B18" s="168" t="s">
        <v>404</v>
      </c>
      <c r="C18" s="163">
        <v>280909000</v>
      </c>
      <c r="D18" s="164">
        <v>0</v>
      </c>
      <c r="E18" s="163">
        <f t="shared" si="0"/>
        <v>280909000</v>
      </c>
      <c r="F18" s="163">
        <v>122997000</v>
      </c>
      <c r="G18" s="163">
        <v>122997000</v>
      </c>
      <c r="H18" s="163">
        <f>G18-C18</f>
        <v>-157912000</v>
      </c>
    </row>
    <row r="19" spans="2:8" ht="10.5" customHeight="1">
      <c r="B19" s="168" t="s">
        <v>405</v>
      </c>
      <c r="C19" s="163"/>
      <c r="D19" s="164"/>
      <c r="E19" s="163">
        <f t="shared" si="0"/>
        <v>0</v>
      </c>
      <c r="F19" s="164"/>
      <c r="G19" s="164"/>
      <c r="H19" s="163">
        <f aca="true" t="shared" si="3" ref="H19:H40">G19-C19</f>
        <v>0</v>
      </c>
    </row>
    <row r="20" spans="2:8" ht="10.5" customHeight="1">
      <c r="B20" s="168" t="s">
        <v>406</v>
      </c>
      <c r="C20" s="163"/>
      <c r="D20" s="164"/>
      <c r="E20" s="163">
        <f t="shared" si="0"/>
        <v>0</v>
      </c>
      <c r="F20" s="164"/>
      <c r="G20" s="164"/>
      <c r="H20" s="163">
        <f t="shared" si="3"/>
        <v>0</v>
      </c>
    </row>
    <row r="21" spans="2:8" ht="10.5" customHeight="1">
      <c r="B21" s="168" t="s">
        <v>407</v>
      </c>
      <c r="C21" s="163"/>
      <c r="D21" s="164"/>
      <c r="E21" s="163">
        <f t="shared" si="0"/>
        <v>0</v>
      </c>
      <c r="F21" s="164"/>
      <c r="G21" s="164"/>
      <c r="H21" s="163">
        <f t="shared" si="3"/>
        <v>0</v>
      </c>
    </row>
    <row r="22" spans="2:8" ht="10.5" customHeight="1">
      <c r="B22" s="168" t="s">
        <v>408</v>
      </c>
      <c r="C22" s="163"/>
      <c r="D22" s="164"/>
      <c r="E22" s="163">
        <f t="shared" si="0"/>
        <v>0</v>
      </c>
      <c r="F22" s="164"/>
      <c r="G22" s="164"/>
      <c r="H22" s="163">
        <f t="shared" si="3"/>
        <v>0</v>
      </c>
    </row>
    <row r="23" spans="2:8" ht="10.5" customHeight="1">
      <c r="B23" s="169" t="s">
        <v>409</v>
      </c>
      <c r="C23" s="163"/>
      <c r="D23" s="164"/>
      <c r="E23" s="163">
        <f t="shared" si="0"/>
        <v>0</v>
      </c>
      <c r="F23" s="164"/>
      <c r="G23" s="164"/>
      <c r="H23" s="163">
        <f t="shared" si="3"/>
        <v>0</v>
      </c>
    </row>
    <row r="24" spans="2:8" ht="10.5" customHeight="1">
      <c r="B24" s="169" t="s">
        <v>410</v>
      </c>
      <c r="C24" s="163"/>
      <c r="D24" s="164"/>
      <c r="E24" s="163">
        <f t="shared" si="0"/>
        <v>0</v>
      </c>
      <c r="F24" s="164"/>
      <c r="G24" s="164"/>
      <c r="H24" s="163">
        <f t="shared" si="3"/>
        <v>0</v>
      </c>
    </row>
    <row r="25" spans="2:8" ht="10.5" customHeight="1">
      <c r="B25" s="168" t="s">
        <v>411</v>
      </c>
      <c r="C25" s="163"/>
      <c r="D25" s="164"/>
      <c r="E25" s="163">
        <f t="shared" si="0"/>
        <v>0</v>
      </c>
      <c r="F25" s="164"/>
      <c r="G25" s="164"/>
      <c r="H25" s="163">
        <f t="shared" si="3"/>
        <v>0</v>
      </c>
    </row>
    <row r="26" spans="2:8" ht="10.5" customHeight="1">
      <c r="B26" s="168" t="s">
        <v>412</v>
      </c>
      <c r="C26" s="163"/>
      <c r="D26" s="164"/>
      <c r="E26" s="163">
        <f t="shared" si="0"/>
        <v>0</v>
      </c>
      <c r="F26" s="164"/>
      <c r="G26" s="164"/>
      <c r="H26" s="163">
        <f t="shared" si="3"/>
        <v>0</v>
      </c>
    </row>
    <row r="27" spans="2:8" ht="10.5" customHeight="1">
      <c r="B27" s="168" t="s">
        <v>413</v>
      </c>
      <c r="C27" s="163"/>
      <c r="D27" s="164"/>
      <c r="E27" s="163">
        <f t="shared" si="0"/>
        <v>0</v>
      </c>
      <c r="F27" s="164"/>
      <c r="G27" s="164"/>
      <c r="H27" s="163">
        <f t="shared" si="3"/>
        <v>0</v>
      </c>
    </row>
    <row r="28" spans="2:8" ht="13.5">
      <c r="B28" s="169" t="s">
        <v>414</v>
      </c>
      <c r="C28" s="163"/>
      <c r="D28" s="164"/>
      <c r="E28" s="163">
        <f t="shared" si="0"/>
        <v>0</v>
      </c>
      <c r="F28" s="164"/>
      <c r="G28" s="164"/>
      <c r="H28" s="163">
        <f t="shared" si="3"/>
        <v>0</v>
      </c>
    </row>
    <row r="29" spans="2:8" ht="10.5" customHeight="1">
      <c r="B29" s="166" t="s">
        <v>415</v>
      </c>
      <c r="C29" s="163">
        <f aca="true" t="shared" si="4" ref="C29:H29">SUM(C30:C34)</f>
        <v>0</v>
      </c>
      <c r="D29" s="163">
        <f t="shared" si="4"/>
        <v>0</v>
      </c>
      <c r="E29" s="163">
        <f t="shared" si="4"/>
        <v>0</v>
      </c>
      <c r="F29" s="163">
        <f t="shared" si="4"/>
        <v>0</v>
      </c>
      <c r="G29" s="163">
        <f t="shared" si="4"/>
        <v>0</v>
      </c>
      <c r="H29" s="163">
        <f t="shared" si="4"/>
        <v>0</v>
      </c>
    </row>
    <row r="30" spans="2:8" ht="10.5" customHeight="1">
      <c r="B30" s="168" t="s">
        <v>416</v>
      </c>
      <c r="C30" s="163"/>
      <c r="D30" s="164"/>
      <c r="E30" s="163">
        <f t="shared" si="0"/>
        <v>0</v>
      </c>
      <c r="F30" s="164"/>
      <c r="G30" s="164"/>
      <c r="H30" s="163">
        <f t="shared" si="3"/>
        <v>0</v>
      </c>
    </row>
    <row r="31" spans="2:8" ht="10.5" customHeight="1">
      <c r="B31" s="168" t="s">
        <v>417</v>
      </c>
      <c r="C31" s="163"/>
      <c r="D31" s="164"/>
      <c r="E31" s="163">
        <f t="shared" si="0"/>
        <v>0</v>
      </c>
      <c r="F31" s="164"/>
      <c r="G31" s="164"/>
      <c r="H31" s="163">
        <f t="shared" si="3"/>
        <v>0</v>
      </c>
    </row>
    <row r="32" spans="2:8" ht="10.5" customHeight="1">
      <c r="B32" s="168" t="s">
        <v>418</v>
      </c>
      <c r="C32" s="163"/>
      <c r="D32" s="164"/>
      <c r="E32" s="163">
        <f t="shared" si="0"/>
        <v>0</v>
      </c>
      <c r="F32" s="164"/>
      <c r="G32" s="164"/>
      <c r="H32" s="163">
        <f t="shared" si="3"/>
        <v>0</v>
      </c>
    </row>
    <row r="33" spans="2:8" ht="10.5" customHeight="1">
      <c r="B33" s="169" t="s">
        <v>419</v>
      </c>
      <c r="C33" s="163"/>
      <c r="D33" s="164"/>
      <c r="E33" s="163">
        <f t="shared" si="0"/>
        <v>0</v>
      </c>
      <c r="F33" s="164"/>
      <c r="G33" s="164"/>
      <c r="H33" s="163">
        <f t="shared" si="3"/>
        <v>0</v>
      </c>
    </row>
    <row r="34" spans="2:8" ht="10.5" customHeight="1">
      <c r="B34" s="168" t="s">
        <v>420</v>
      </c>
      <c r="C34" s="163"/>
      <c r="D34" s="164"/>
      <c r="E34" s="163">
        <f t="shared" si="0"/>
        <v>0</v>
      </c>
      <c r="F34" s="164"/>
      <c r="G34" s="164"/>
      <c r="H34" s="163">
        <f t="shared" si="3"/>
        <v>0</v>
      </c>
    </row>
    <row r="35" spans="2:8" ht="10.5" customHeight="1">
      <c r="B35" s="165" t="s">
        <v>421</v>
      </c>
      <c r="C35" s="163"/>
      <c r="D35" s="164"/>
      <c r="E35" s="163">
        <f t="shared" si="0"/>
        <v>0</v>
      </c>
      <c r="F35" s="164"/>
      <c r="G35" s="164"/>
      <c r="H35" s="163">
        <f t="shared" si="3"/>
        <v>0</v>
      </c>
    </row>
    <row r="36" spans="2:8" ht="10.5" customHeight="1">
      <c r="B36" s="165" t="s">
        <v>422</v>
      </c>
      <c r="C36" s="163">
        <f aca="true" t="shared" si="5" ref="C36:H36">C37</f>
        <v>0</v>
      </c>
      <c r="D36" s="163">
        <f t="shared" si="5"/>
        <v>0</v>
      </c>
      <c r="E36" s="163">
        <f t="shared" si="5"/>
        <v>0</v>
      </c>
      <c r="F36" s="163">
        <f t="shared" si="5"/>
        <v>0</v>
      </c>
      <c r="G36" s="163">
        <f t="shared" si="5"/>
        <v>0</v>
      </c>
      <c r="H36" s="163">
        <f t="shared" si="5"/>
        <v>0</v>
      </c>
    </row>
    <row r="37" spans="2:8" ht="10.5" customHeight="1">
      <c r="B37" s="168" t="s">
        <v>423</v>
      </c>
      <c r="C37" s="163"/>
      <c r="D37" s="164"/>
      <c r="E37" s="163">
        <f t="shared" si="0"/>
        <v>0</v>
      </c>
      <c r="F37" s="164"/>
      <c r="G37" s="164"/>
      <c r="H37" s="163">
        <f t="shared" si="3"/>
        <v>0</v>
      </c>
    </row>
    <row r="38" spans="2:8" ht="10.5" customHeight="1">
      <c r="B38" s="165" t="s">
        <v>424</v>
      </c>
      <c r="C38" s="163">
        <f aca="true" t="shared" si="6" ref="C38:H38">C39+C40</f>
        <v>0</v>
      </c>
      <c r="D38" s="163">
        <f t="shared" si="6"/>
        <v>0</v>
      </c>
      <c r="E38" s="163">
        <f t="shared" si="6"/>
        <v>0</v>
      </c>
      <c r="F38" s="163">
        <f t="shared" si="6"/>
        <v>0</v>
      </c>
      <c r="G38" s="163">
        <f t="shared" si="6"/>
        <v>0</v>
      </c>
      <c r="H38" s="163">
        <f t="shared" si="6"/>
        <v>0</v>
      </c>
    </row>
    <row r="39" spans="2:8" ht="10.5" customHeight="1">
      <c r="B39" s="168" t="s">
        <v>425</v>
      </c>
      <c r="C39" s="163"/>
      <c r="D39" s="164"/>
      <c r="E39" s="163">
        <f t="shared" si="0"/>
        <v>0</v>
      </c>
      <c r="F39" s="164"/>
      <c r="G39" s="164"/>
      <c r="H39" s="163">
        <f t="shared" si="3"/>
        <v>0</v>
      </c>
    </row>
    <row r="40" spans="2:8" ht="10.5" customHeight="1">
      <c r="B40" s="168" t="s">
        <v>426</v>
      </c>
      <c r="C40" s="163"/>
      <c r="D40" s="164"/>
      <c r="E40" s="163">
        <f t="shared" si="0"/>
        <v>0</v>
      </c>
      <c r="F40" s="164"/>
      <c r="G40" s="164"/>
      <c r="H40" s="163">
        <f t="shared" si="3"/>
        <v>0</v>
      </c>
    </row>
    <row r="41" spans="2:8" ht="13.5">
      <c r="B41" s="170"/>
      <c r="C41" s="163"/>
      <c r="D41" s="164"/>
      <c r="E41" s="163"/>
      <c r="F41" s="164"/>
      <c r="G41" s="164"/>
      <c r="H41" s="163"/>
    </row>
    <row r="42" spans="2:8" ht="13.5">
      <c r="B42" s="171" t="s">
        <v>427</v>
      </c>
      <c r="C42" s="172">
        <f aca="true" t="shared" si="7" ref="C42:H42">C10+C11+C12+C13+C14+C15+C16+C17+C29+C35+C36+C38</f>
        <v>280909000</v>
      </c>
      <c r="D42" s="173">
        <f t="shared" si="7"/>
        <v>0</v>
      </c>
      <c r="E42" s="173">
        <f t="shared" si="7"/>
        <v>280909000</v>
      </c>
      <c r="F42" s="173">
        <f t="shared" si="7"/>
        <v>123057333.7</v>
      </c>
      <c r="G42" s="173">
        <f t="shared" si="7"/>
        <v>123057333.7</v>
      </c>
      <c r="H42" s="173">
        <f t="shared" si="7"/>
        <v>-157851666.3</v>
      </c>
    </row>
    <row r="43" spans="2:8" ht="13.5">
      <c r="B43" s="174"/>
      <c r="C43" s="163"/>
      <c r="D43" s="174"/>
      <c r="E43" s="175"/>
      <c r="F43" s="174"/>
      <c r="G43" s="174"/>
      <c r="H43" s="175"/>
    </row>
    <row r="44" spans="2:8" ht="13.5">
      <c r="B44" s="171" t="s">
        <v>428</v>
      </c>
      <c r="C44" s="176"/>
      <c r="D44" s="177"/>
      <c r="E44" s="176"/>
      <c r="F44" s="177"/>
      <c r="G44" s="177"/>
      <c r="H44" s="163"/>
    </row>
    <row r="45" spans="2:8" ht="13.5">
      <c r="B45" s="170"/>
      <c r="C45" s="163"/>
      <c r="D45" s="178"/>
      <c r="E45" s="163"/>
      <c r="F45" s="178"/>
      <c r="G45" s="178"/>
      <c r="H45" s="163"/>
    </row>
    <row r="46" spans="2:8" ht="13.5">
      <c r="B46" s="162" t="s">
        <v>429</v>
      </c>
      <c r="C46" s="163"/>
      <c r="D46" s="164"/>
      <c r="E46" s="163"/>
      <c r="F46" s="164"/>
      <c r="G46" s="164"/>
      <c r="H46" s="163"/>
    </row>
    <row r="47" spans="2:8" ht="13.5">
      <c r="B47" s="165" t="s">
        <v>430</v>
      </c>
      <c r="C47" s="163">
        <f aca="true" t="shared" si="8" ref="C47:H47">SUM(C48:C55)</f>
        <v>0</v>
      </c>
      <c r="D47" s="163">
        <f t="shared" si="8"/>
        <v>0</v>
      </c>
      <c r="E47" s="163">
        <f t="shared" si="8"/>
        <v>0</v>
      </c>
      <c r="F47" s="163">
        <f t="shared" si="8"/>
        <v>0</v>
      </c>
      <c r="G47" s="163">
        <f t="shared" si="8"/>
        <v>0</v>
      </c>
      <c r="H47" s="163">
        <f t="shared" si="8"/>
        <v>0</v>
      </c>
    </row>
    <row r="48" spans="2:8" ht="10.5" customHeight="1">
      <c r="B48" s="169" t="s">
        <v>431</v>
      </c>
      <c r="C48" s="163"/>
      <c r="D48" s="164"/>
      <c r="E48" s="163">
        <f aca="true" t="shared" si="9" ref="E48:E65">C48+D48</f>
        <v>0</v>
      </c>
      <c r="F48" s="164"/>
      <c r="G48" s="164"/>
      <c r="H48" s="163">
        <f aca="true" t="shared" si="10" ref="H48:H66">G48-C48</f>
        <v>0</v>
      </c>
    </row>
    <row r="49" spans="2:8" ht="10.5" customHeight="1">
      <c r="B49" s="169" t="s">
        <v>432</v>
      </c>
      <c r="C49" s="163"/>
      <c r="D49" s="164"/>
      <c r="E49" s="163">
        <f t="shared" si="9"/>
        <v>0</v>
      </c>
      <c r="F49" s="164"/>
      <c r="G49" s="164"/>
      <c r="H49" s="163">
        <f t="shared" si="10"/>
        <v>0</v>
      </c>
    </row>
    <row r="50" spans="2:8" ht="10.5" customHeight="1">
      <c r="B50" s="169" t="s">
        <v>433</v>
      </c>
      <c r="C50" s="163"/>
      <c r="D50" s="164"/>
      <c r="E50" s="163">
        <f t="shared" si="9"/>
        <v>0</v>
      </c>
      <c r="F50" s="164"/>
      <c r="G50" s="164"/>
      <c r="H50" s="163">
        <f t="shared" si="10"/>
        <v>0</v>
      </c>
    </row>
    <row r="51" spans="2:8" ht="20.25">
      <c r="B51" s="169" t="s">
        <v>434</v>
      </c>
      <c r="C51" s="163"/>
      <c r="D51" s="164"/>
      <c r="E51" s="163">
        <f t="shared" si="9"/>
        <v>0</v>
      </c>
      <c r="F51" s="164"/>
      <c r="G51" s="164"/>
      <c r="H51" s="163">
        <f t="shared" si="10"/>
        <v>0</v>
      </c>
    </row>
    <row r="52" spans="2:8" ht="10.5" customHeight="1">
      <c r="B52" s="169" t="s">
        <v>435</v>
      </c>
      <c r="C52" s="163"/>
      <c r="D52" s="164"/>
      <c r="E52" s="163">
        <f t="shared" si="9"/>
        <v>0</v>
      </c>
      <c r="F52" s="164"/>
      <c r="G52" s="164"/>
      <c r="H52" s="163">
        <f t="shared" si="10"/>
        <v>0</v>
      </c>
    </row>
    <row r="53" spans="2:8" ht="10.5" customHeight="1">
      <c r="B53" s="169" t="s">
        <v>436</v>
      </c>
      <c r="C53" s="163"/>
      <c r="D53" s="164"/>
      <c r="E53" s="163">
        <f t="shared" si="9"/>
        <v>0</v>
      </c>
      <c r="F53" s="164"/>
      <c r="G53" s="164"/>
      <c r="H53" s="163">
        <f t="shared" si="10"/>
        <v>0</v>
      </c>
    </row>
    <row r="54" spans="2:8" ht="20.25">
      <c r="B54" s="169" t="s">
        <v>437</v>
      </c>
      <c r="C54" s="163"/>
      <c r="D54" s="164"/>
      <c r="E54" s="163">
        <f t="shared" si="9"/>
        <v>0</v>
      </c>
      <c r="F54" s="164"/>
      <c r="G54" s="164"/>
      <c r="H54" s="163">
        <f t="shared" si="10"/>
        <v>0</v>
      </c>
    </row>
    <row r="55" spans="2:8" ht="20.25">
      <c r="B55" s="169" t="s">
        <v>438</v>
      </c>
      <c r="C55" s="163"/>
      <c r="D55" s="164"/>
      <c r="E55" s="163">
        <f t="shared" si="9"/>
        <v>0</v>
      </c>
      <c r="F55" s="164"/>
      <c r="G55" s="164"/>
      <c r="H55" s="163">
        <f t="shared" si="10"/>
        <v>0</v>
      </c>
    </row>
    <row r="56" spans="2:8" ht="10.5" customHeight="1">
      <c r="B56" s="166" t="s">
        <v>439</v>
      </c>
      <c r="C56" s="163">
        <f aca="true" t="shared" si="11" ref="C56:H56">SUM(C57:C60)</f>
        <v>729913045.52</v>
      </c>
      <c r="D56" s="163">
        <f t="shared" si="11"/>
        <v>0</v>
      </c>
      <c r="E56" s="163">
        <f t="shared" si="11"/>
        <v>729913045.52</v>
      </c>
      <c r="F56" s="163">
        <f t="shared" si="11"/>
        <v>396012457.14</v>
      </c>
      <c r="G56" s="163">
        <f t="shared" si="11"/>
        <v>396012457.14</v>
      </c>
      <c r="H56" s="163">
        <f t="shared" si="11"/>
        <v>-333900588.38</v>
      </c>
    </row>
    <row r="57" spans="2:8" ht="10.5" customHeight="1">
      <c r="B57" s="169" t="s">
        <v>440</v>
      </c>
      <c r="C57" s="163">
        <v>729913045.52</v>
      </c>
      <c r="D57" s="164">
        <v>0</v>
      </c>
      <c r="E57" s="163">
        <f t="shared" si="9"/>
        <v>729913045.52</v>
      </c>
      <c r="F57" s="163">
        <v>396012457.14</v>
      </c>
      <c r="G57" s="163">
        <v>396012457.14</v>
      </c>
      <c r="H57" s="163">
        <f t="shared" si="10"/>
        <v>-333900588.38</v>
      </c>
    </row>
    <row r="58" spans="2:8" ht="10.5" customHeight="1">
      <c r="B58" s="169" t="s">
        <v>441</v>
      </c>
      <c r="C58" s="163"/>
      <c r="D58" s="164"/>
      <c r="E58" s="163">
        <f t="shared" si="9"/>
        <v>0</v>
      </c>
      <c r="F58" s="164"/>
      <c r="G58" s="164"/>
      <c r="H58" s="163">
        <f t="shared" si="10"/>
        <v>0</v>
      </c>
    </row>
    <row r="59" spans="2:8" ht="10.5" customHeight="1">
      <c r="B59" s="169" t="s">
        <v>442</v>
      </c>
      <c r="C59" s="163"/>
      <c r="D59" s="164"/>
      <c r="E59" s="163">
        <f t="shared" si="9"/>
        <v>0</v>
      </c>
      <c r="F59" s="164"/>
      <c r="G59" s="164"/>
      <c r="H59" s="163">
        <f t="shared" si="10"/>
        <v>0</v>
      </c>
    </row>
    <row r="60" spans="2:8" ht="10.5" customHeight="1">
      <c r="B60" s="169" t="s">
        <v>443</v>
      </c>
      <c r="C60" s="163"/>
      <c r="D60" s="164"/>
      <c r="E60" s="163">
        <f t="shared" si="9"/>
        <v>0</v>
      </c>
      <c r="F60" s="164"/>
      <c r="G60" s="164"/>
      <c r="H60" s="163">
        <f t="shared" si="10"/>
        <v>0</v>
      </c>
    </row>
    <row r="61" spans="2:8" ht="10.5" customHeight="1">
      <c r="B61" s="166" t="s">
        <v>444</v>
      </c>
      <c r="C61" s="163">
        <f aca="true" t="shared" si="12" ref="C61:H61">C62+C63</f>
        <v>0</v>
      </c>
      <c r="D61" s="163">
        <f t="shared" si="12"/>
        <v>0</v>
      </c>
      <c r="E61" s="163">
        <f t="shared" si="12"/>
        <v>0</v>
      </c>
      <c r="F61" s="163">
        <f t="shared" si="12"/>
        <v>0</v>
      </c>
      <c r="G61" s="163">
        <f t="shared" si="12"/>
        <v>0</v>
      </c>
      <c r="H61" s="163">
        <f t="shared" si="12"/>
        <v>0</v>
      </c>
    </row>
    <row r="62" spans="2:8" ht="20.25">
      <c r="B62" s="169" t="s">
        <v>445</v>
      </c>
      <c r="C62" s="163"/>
      <c r="D62" s="164"/>
      <c r="E62" s="163">
        <f t="shared" si="9"/>
        <v>0</v>
      </c>
      <c r="F62" s="164"/>
      <c r="G62" s="164"/>
      <c r="H62" s="163">
        <f t="shared" si="10"/>
        <v>0</v>
      </c>
    </row>
    <row r="63" spans="2:8" ht="10.5" customHeight="1">
      <c r="B63" s="169" t="s">
        <v>446</v>
      </c>
      <c r="C63" s="163"/>
      <c r="D63" s="164"/>
      <c r="E63" s="163">
        <f t="shared" si="9"/>
        <v>0</v>
      </c>
      <c r="F63" s="164"/>
      <c r="G63" s="164"/>
      <c r="H63" s="163">
        <f t="shared" si="10"/>
        <v>0</v>
      </c>
    </row>
    <row r="64" spans="2:8" ht="10.5" customHeight="1">
      <c r="B64" s="166" t="s">
        <v>447</v>
      </c>
      <c r="C64" s="163"/>
      <c r="D64" s="164"/>
      <c r="E64" s="163">
        <f t="shared" si="9"/>
        <v>0</v>
      </c>
      <c r="F64" s="164"/>
      <c r="G64" s="164"/>
      <c r="H64" s="163">
        <f t="shared" si="10"/>
        <v>0</v>
      </c>
    </row>
    <row r="65" spans="2:8" ht="10.5" customHeight="1">
      <c r="B65" s="165" t="s">
        <v>448</v>
      </c>
      <c r="C65" s="163"/>
      <c r="D65" s="164"/>
      <c r="E65" s="163">
        <f t="shared" si="9"/>
        <v>0</v>
      </c>
      <c r="F65" s="164"/>
      <c r="G65" s="164"/>
      <c r="H65" s="163">
        <f t="shared" si="10"/>
        <v>0</v>
      </c>
    </row>
    <row r="66" spans="2:8" ht="10.5" customHeight="1">
      <c r="B66" s="170"/>
      <c r="C66" s="163"/>
      <c r="D66" s="178"/>
      <c r="E66" s="163"/>
      <c r="F66" s="178"/>
      <c r="G66" s="178"/>
      <c r="H66" s="163">
        <f t="shared" si="10"/>
        <v>0</v>
      </c>
    </row>
    <row r="67" spans="2:8" ht="13.5">
      <c r="B67" s="171" t="s">
        <v>449</v>
      </c>
      <c r="C67" s="172">
        <f aca="true" t="shared" si="13" ref="C67:H67">C47+C56+C61+C64+C65</f>
        <v>729913045.52</v>
      </c>
      <c r="D67" s="172">
        <f t="shared" si="13"/>
        <v>0</v>
      </c>
      <c r="E67" s="172">
        <f t="shared" si="13"/>
        <v>729913045.52</v>
      </c>
      <c r="F67" s="172">
        <f t="shared" si="13"/>
        <v>396012457.14</v>
      </c>
      <c r="G67" s="172">
        <f t="shared" si="13"/>
        <v>396012457.14</v>
      </c>
      <c r="H67" s="172">
        <f t="shared" si="13"/>
        <v>-333900588.38</v>
      </c>
    </row>
    <row r="68" spans="2:8" ht="10.5" customHeight="1">
      <c r="B68" s="179"/>
      <c r="C68" s="163"/>
      <c r="D68" s="178"/>
      <c r="E68" s="163"/>
      <c r="F68" s="178"/>
      <c r="G68" s="178"/>
      <c r="H68" s="163"/>
    </row>
    <row r="69" spans="2:8" ht="10.5" customHeight="1">
      <c r="B69" s="171" t="s">
        <v>450</v>
      </c>
      <c r="C69" s="172">
        <f aca="true" t="shared" si="14" ref="C69:H69">C70</f>
        <v>0</v>
      </c>
      <c r="D69" s="172">
        <f t="shared" si="14"/>
        <v>0</v>
      </c>
      <c r="E69" s="172">
        <f t="shared" si="14"/>
        <v>0</v>
      </c>
      <c r="F69" s="172">
        <f t="shared" si="14"/>
        <v>0</v>
      </c>
      <c r="G69" s="172">
        <f t="shared" si="14"/>
        <v>0</v>
      </c>
      <c r="H69" s="172">
        <f t="shared" si="14"/>
        <v>0</v>
      </c>
    </row>
    <row r="70" spans="2:8" ht="10.5" customHeight="1">
      <c r="B70" s="179" t="s">
        <v>451</v>
      </c>
      <c r="C70" s="163"/>
      <c r="D70" s="164"/>
      <c r="E70" s="163"/>
      <c r="F70" s="164"/>
      <c r="G70" s="164"/>
      <c r="H70" s="163"/>
    </row>
    <row r="71" spans="2:8" ht="10.5" customHeight="1">
      <c r="B71" s="179"/>
      <c r="C71" s="163"/>
      <c r="D71" s="164"/>
      <c r="E71" s="163"/>
      <c r="F71" s="164"/>
      <c r="G71" s="164"/>
      <c r="H71" s="163"/>
    </row>
    <row r="72" spans="2:8" ht="10.5" customHeight="1">
      <c r="B72" s="171" t="s">
        <v>452</v>
      </c>
      <c r="C72" s="172">
        <f aca="true" t="shared" si="15" ref="C72:H72">C42+C67+C69</f>
        <v>1010822045.52</v>
      </c>
      <c r="D72" s="172">
        <f t="shared" si="15"/>
        <v>0</v>
      </c>
      <c r="E72" s="172">
        <f t="shared" si="15"/>
        <v>1010822045.52</v>
      </c>
      <c r="F72" s="172">
        <f t="shared" si="15"/>
        <v>519069790.84</v>
      </c>
      <c r="G72" s="172">
        <f t="shared" si="15"/>
        <v>519069790.84</v>
      </c>
      <c r="H72" s="172">
        <f t="shared" si="15"/>
        <v>-491752254.68</v>
      </c>
    </row>
    <row r="73" spans="2:8" ht="10.5" customHeight="1">
      <c r="B73" s="179"/>
      <c r="C73" s="163"/>
      <c r="D73" s="164"/>
      <c r="E73" s="163"/>
      <c r="F73" s="164"/>
      <c r="G73" s="164"/>
      <c r="H73" s="163"/>
    </row>
    <row r="74" spans="2:8" ht="10.5" customHeight="1">
      <c r="B74" s="171" t="s">
        <v>453</v>
      </c>
      <c r="C74" s="163"/>
      <c r="D74" s="164"/>
      <c r="E74" s="163"/>
      <c r="F74" s="164"/>
      <c r="G74" s="164"/>
      <c r="H74" s="163"/>
    </row>
    <row r="75" spans="2:8" ht="20.25">
      <c r="B75" s="179" t="s">
        <v>454</v>
      </c>
      <c r="C75" s="163"/>
      <c r="D75" s="164"/>
      <c r="E75" s="163">
        <f>C75+D75</f>
        <v>0</v>
      </c>
      <c r="F75" s="164"/>
      <c r="G75" s="164"/>
      <c r="H75" s="163"/>
    </row>
    <row r="76" spans="2:8" ht="20.25">
      <c r="B76" s="179" t="s">
        <v>455</v>
      </c>
      <c r="C76" s="163"/>
      <c r="D76" s="164"/>
      <c r="E76" s="163">
        <f>C76+D76</f>
        <v>0</v>
      </c>
      <c r="F76" s="164"/>
      <c r="G76" s="164"/>
      <c r="H76" s="163"/>
    </row>
    <row r="77" spans="2:8" ht="13.5">
      <c r="B77" s="171" t="s">
        <v>456</v>
      </c>
      <c r="C77" s="172">
        <f aca="true" t="shared" si="16" ref="C77:H77">SUM(C75:C76)</f>
        <v>0</v>
      </c>
      <c r="D77" s="172">
        <f t="shared" si="16"/>
        <v>0</v>
      </c>
      <c r="E77" s="172">
        <f t="shared" si="16"/>
        <v>0</v>
      </c>
      <c r="F77" s="172">
        <f t="shared" si="16"/>
        <v>0</v>
      </c>
      <c r="G77" s="172">
        <f t="shared" si="16"/>
        <v>0</v>
      </c>
      <c r="H77" s="172">
        <f t="shared" si="16"/>
        <v>0</v>
      </c>
    </row>
    <row r="78" spans="2:8" ht="14.25" thickBot="1">
      <c r="B78" s="180"/>
      <c r="C78" s="181"/>
      <c r="D78" s="182"/>
      <c r="E78" s="181"/>
      <c r="F78" s="182"/>
      <c r="G78" s="182"/>
      <c r="H78" s="181"/>
    </row>
    <row r="79" spans="2:8" ht="13.5">
      <c r="B79" s="183"/>
      <c r="C79" s="184"/>
      <c r="D79" s="185"/>
      <c r="E79" s="184"/>
      <c r="F79" s="185"/>
      <c r="G79" s="185"/>
      <c r="H79" s="184"/>
    </row>
    <row r="80" spans="2:8" ht="13.5">
      <c r="B80" s="183"/>
      <c r="C80" s="184"/>
      <c r="D80" s="185"/>
      <c r="E80" s="184"/>
      <c r="F80" s="185"/>
      <c r="G80" s="185"/>
      <c r="H80" s="184"/>
    </row>
    <row r="82" spans="2:8" ht="13.5">
      <c r="B82" s="186" t="s">
        <v>29</v>
      </c>
      <c r="C82" s="186"/>
      <c r="D82" s="187"/>
      <c r="E82" s="186"/>
      <c r="F82" s="188" t="s">
        <v>457</v>
      </c>
      <c r="G82" s="187"/>
      <c r="H82" s="189"/>
    </row>
    <row r="83" spans="2:8" ht="13.5">
      <c r="B83" s="187" t="s">
        <v>458</v>
      </c>
      <c r="C83" s="186"/>
      <c r="D83" s="187"/>
      <c r="E83" s="186"/>
      <c r="F83" s="188" t="s">
        <v>30</v>
      </c>
      <c r="G83" s="187"/>
      <c r="H83" s="189"/>
    </row>
    <row r="84" spans="2:7" ht="13.5">
      <c r="B84" s="190"/>
      <c r="C84" s="191"/>
      <c r="D84" s="190"/>
      <c r="E84" s="191"/>
      <c r="F84" s="190"/>
      <c r="G84" s="190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zoomScalePageLayoutView="0" workbookViewId="0" topLeftCell="A1">
      <pane ySplit="9" topLeftCell="A161" activePane="bottomLeft" state="frozen"/>
      <selection pane="topLeft" activeCell="A1" sqref="A1"/>
      <selection pane="bottomLeft" activeCell="D172" sqref="D172"/>
    </sheetView>
  </sheetViews>
  <sheetFormatPr defaultColWidth="11.00390625" defaultRowHeight="15"/>
  <cols>
    <col min="1" max="1" width="4.00390625" style="39" customWidth="1"/>
    <col min="2" max="2" width="11.00390625" style="39" customWidth="1"/>
    <col min="3" max="3" width="46.00390625" style="39" customWidth="1"/>
    <col min="4" max="4" width="16.00390625" style="39" customWidth="1"/>
    <col min="5" max="5" width="19.140625" style="39" customWidth="1"/>
    <col min="6" max="6" width="13.57421875" style="39" customWidth="1"/>
    <col min="7" max="7" width="13.140625" style="39" customWidth="1"/>
    <col min="8" max="8" width="14.7109375" style="39" customWidth="1"/>
    <col min="9" max="9" width="15.28125" style="39" customWidth="1"/>
    <col min="10" max="16384" width="11.00390625" style="39" customWidth="1"/>
  </cols>
  <sheetData>
    <row r="1" ht="14.25" thickBot="1"/>
    <row r="2" spans="2:9" ht="13.5">
      <c r="B2" s="262" t="s">
        <v>24</v>
      </c>
      <c r="C2" s="263"/>
      <c r="D2" s="263"/>
      <c r="E2" s="263"/>
      <c r="F2" s="263"/>
      <c r="G2" s="263"/>
      <c r="H2" s="263"/>
      <c r="I2" s="264"/>
    </row>
    <row r="3" spans="2:9" ht="13.5">
      <c r="B3" s="265" t="s">
        <v>0</v>
      </c>
      <c r="C3" s="266"/>
      <c r="D3" s="266"/>
      <c r="E3" s="266"/>
      <c r="F3" s="266"/>
      <c r="G3" s="266"/>
      <c r="H3" s="266"/>
      <c r="I3" s="267"/>
    </row>
    <row r="4" spans="2:9" ht="13.5">
      <c r="B4" s="265" t="s">
        <v>74</v>
      </c>
      <c r="C4" s="266"/>
      <c r="D4" s="266"/>
      <c r="E4" s="266"/>
      <c r="F4" s="266"/>
      <c r="G4" s="266"/>
      <c r="H4" s="266"/>
      <c r="I4" s="267"/>
    </row>
    <row r="5" spans="2:9" ht="13.5">
      <c r="B5" s="265" t="s">
        <v>28</v>
      </c>
      <c r="C5" s="266"/>
      <c r="D5" s="266"/>
      <c r="E5" s="266"/>
      <c r="F5" s="266"/>
      <c r="G5" s="266"/>
      <c r="H5" s="266"/>
      <c r="I5" s="267"/>
    </row>
    <row r="6" spans="2:9" ht="14.25" thickBot="1">
      <c r="B6" s="268" t="s">
        <v>2</v>
      </c>
      <c r="C6" s="269"/>
      <c r="D6" s="269"/>
      <c r="E6" s="269"/>
      <c r="F6" s="269"/>
      <c r="G6" s="269"/>
      <c r="H6" s="269"/>
      <c r="I6" s="270"/>
    </row>
    <row r="7" spans="2:9" ht="15" customHeight="1">
      <c r="B7" s="262" t="s">
        <v>3</v>
      </c>
      <c r="C7" s="271"/>
      <c r="D7" s="262" t="s">
        <v>4</v>
      </c>
      <c r="E7" s="263"/>
      <c r="F7" s="263"/>
      <c r="G7" s="263"/>
      <c r="H7" s="271"/>
      <c r="I7" s="274" t="s">
        <v>5</v>
      </c>
    </row>
    <row r="8" spans="2:9" ht="12.75" customHeight="1" thickBot="1">
      <c r="B8" s="265"/>
      <c r="C8" s="272"/>
      <c r="D8" s="268"/>
      <c r="E8" s="269"/>
      <c r="F8" s="269"/>
      <c r="G8" s="269"/>
      <c r="H8" s="273"/>
      <c r="I8" s="275"/>
    </row>
    <row r="9" spans="2:9" ht="27.75" thickBot="1">
      <c r="B9" s="268"/>
      <c r="C9" s="273"/>
      <c r="D9" s="40" t="s">
        <v>6</v>
      </c>
      <c r="E9" s="41" t="s">
        <v>7</v>
      </c>
      <c r="F9" s="40" t="s">
        <v>8</v>
      </c>
      <c r="G9" s="40" t="s">
        <v>32</v>
      </c>
      <c r="H9" s="40" t="s">
        <v>75</v>
      </c>
      <c r="I9" s="276"/>
    </row>
    <row r="10" spans="2:9" ht="13.5">
      <c r="B10" s="42" t="s">
        <v>76</v>
      </c>
      <c r="C10" s="43"/>
      <c r="D10" s="44">
        <f aca="true" t="shared" si="0" ref="D10:I10">D11+D19+D29+D39+D49+D59+D72+D76+D63</f>
        <v>280909000</v>
      </c>
      <c r="E10" s="44">
        <f t="shared" si="0"/>
        <v>2.1827872842550278E-11</v>
      </c>
      <c r="F10" s="44">
        <f t="shared" si="0"/>
        <v>280909000</v>
      </c>
      <c r="G10" s="44">
        <f t="shared" si="0"/>
        <v>101053561.24000001</v>
      </c>
      <c r="H10" s="44">
        <f t="shared" si="0"/>
        <v>101053561.24000001</v>
      </c>
      <c r="I10" s="44">
        <f t="shared" si="0"/>
        <v>179855438.76</v>
      </c>
    </row>
    <row r="11" spans="2:9" ht="12" customHeight="1">
      <c r="B11" s="45" t="s">
        <v>77</v>
      </c>
      <c r="C11" s="46"/>
      <c r="D11" s="47">
        <f aca="true" t="shared" si="1" ref="D11:I11">SUM(D12:D18)</f>
        <v>1462267</v>
      </c>
      <c r="E11" s="47">
        <f t="shared" si="1"/>
        <v>0</v>
      </c>
      <c r="F11" s="47">
        <f t="shared" si="1"/>
        <v>1462267</v>
      </c>
      <c r="G11" s="47">
        <f t="shared" si="1"/>
        <v>1462267</v>
      </c>
      <c r="H11" s="47">
        <f t="shared" si="1"/>
        <v>1462267</v>
      </c>
      <c r="I11" s="47">
        <f t="shared" si="1"/>
        <v>0</v>
      </c>
    </row>
    <row r="12" spans="2:9" ht="12" customHeight="1">
      <c r="B12" s="48" t="s">
        <v>78</v>
      </c>
      <c r="C12" s="49"/>
      <c r="D12" s="47">
        <v>0</v>
      </c>
      <c r="E12" s="50">
        <v>0</v>
      </c>
      <c r="F12" s="50">
        <f aca="true" t="shared" si="2" ref="F12:F18">D12+E12</f>
        <v>0</v>
      </c>
      <c r="G12" s="50">
        <v>0</v>
      </c>
      <c r="H12" s="50">
        <v>0</v>
      </c>
      <c r="I12" s="50">
        <f>F12-G12</f>
        <v>0</v>
      </c>
    </row>
    <row r="13" spans="2:9" ht="12" customHeight="1">
      <c r="B13" s="48" t="s">
        <v>79</v>
      </c>
      <c r="C13" s="49"/>
      <c r="D13" s="47">
        <v>1462267</v>
      </c>
      <c r="E13" s="50">
        <v>0</v>
      </c>
      <c r="F13" s="50">
        <f t="shared" si="2"/>
        <v>1462267</v>
      </c>
      <c r="G13" s="50">
        <v>1462267</v>
      </c>
      <c r="H13" s="50">
        <v>1462267</v>
      </c>
      <c r="I13" s="50">
        <f aca="true" t="shared" si="3" ref="I13:I18">F13-G13</f>
        <v>0</v>
      </c>
    </row>
    <row r="14" spans="2:9" ht="12" customHeight="1">
      <c r="B14" s="48" t="s">
        <v>80</v>
      </c>
      <c r="C14" s="49"/>
      <c r="D14" s="47">
        <v>0</v>
      </c>
      <c r="E14" s="50">
        <v>0</v>
      </c>
      <c r="F14" s="50">
        <f t="shared" si="2"/>
        <v>0</v>
      </c>
      <c r="G14" s="50">
        <v>0</v>
      </c>
      <c r="H14" s="50">
        <v>0</v>
      </c>
      <c r="I14" s="50">
        <f t="shared" si="3"/>
        <v>0</v>
      </c>
    </row>
    <row r="15" spans="2:9" ht="12" customHeight="1">
      <c r="B15" s="48" t="s">
        <v>81</v>
      </c>
      <c r="C15" s="49"/>
      <c r="D15" s="47">
        <v>0</v>
      </c>
      <c r="E15" s="50">
        <v>0</v>
      </c>
      <c r="F15" s="50">
        <f t="shared" si="2"/>
        <v>0</v>
      </c>
      <c r="G15" s="50">
        <v>0</v>
      </c>
      <c r="H15" s="50">
        <v>0</v>
      </c>
      <c r="I15" s="50">
        <f t="shared" si="3"/>
        <v>0</v>
      </c>
    </row>
    <row r="16" spans="2:9" ht="12" customHeight="1">
      <c r="B16" s="48" t="s">
        <v>82</v>
      </c>
      <c r="C16" s="49"/>
      <c r="D16" s="47">
        <v>0</v>
      </c>
      <c r="E16" s="50">
        <v>0</v>
      </c>
      <c r="F16" s="50">
        <f t="shared" si="2"/>
        <v>0</v>
      </c>
      <c r="G16" s="50">
        <v>0</v>
      </c>
      <c r="H16" s="50">
        <v>0</v>
      </c>
      <c r="I16" s="50">
        <f t="shared" si="3"/>
        <v>0</v>
      </c>
    </row>
    <row r="17" spans="2:9" ht="12" customHeight="1">
      <c r="B17" s="48" t="s">
        <v>83</v>
      </c>
      <c r="C17" s="49"/>
      <c r="D17" s="47">
        <v>0</v>
      </c>
      <c r="E17" s="50">
        <v>0</v>
      </c>
      <c r="F17" s="50">
        <f t="shared" si="2"/>
        <v>0</v>
      </c>
      <c r="G17" s="50">
        <v>0</v>
      </c>
      <c r="H17" s="50">
        <v>0</v>
      </c>
      <c r="I17" s="50">
        <f t="shared" si="3"/>
        <v>0</v>
      </c>
    </row>
    <row r="18" spans="2:9" ht="12" customHeight="1">
      <c r="B18" s="48" t="s">
        <v>84</v>
      </c>
      <c r="C18" s="49"/>
      <c r="D18" s="47">
        <v>0</v>
      </c>
      <c r="E18" s="50">
        <v>0</v>
      </c>
      <c r="F18" s="50">
        <f t="shared" si="2"/>
        <v>0</v>
      </c>
      <c r="G18" s="50">
        <v>0</v>
      </c>
      <c r="H18" s="50">
        <v>0</v>
      </c>
      <c r="I18" s="50">
        <f t="shared" si="3"/>
        <v>0</v>
      </c>
    </row>
    <row r="19" spans="2:9" ht="12" customHeight="1">
      <c r="B19" s="45" t="s">
        <v>85</v>
      </c>
      <c r="C19" s="46"/>
      <c r="D19" s="47">
        <f aca="true" t="shared" si="4" ref="D19:I19">SUM(D20:D28)</f>
        <v>3996053.4299999997</v>
      </c>
      <c r="E19" s="47">
        <f t="shared" si="4"/>
        <v>-201638.52</v>
      </c>
      <c r="F19" s="47">
        <f t="shared" si="4"/>
        <v>3794414.91</v>
      </c>
      <c r="G19" s="47">
        <f t="shared" si="4"/>
        <v>1040951.72</v>
      </c>
      <c r="H19" s="47">
        <f t="shared" si="4"/>
        <v>1040951.72</v>
      </c>
      <c r="I19" s="47">
        <f t="shared" si="4"/>
        <v>2753463.1899999995</v>
      </c>
    </row>
    <row r="20" spans="2:9" ht="12" customHeight="1">
      <c r="B20" s="48" t="s">
        <v>86</v>
      </c>
      <c r="C20" s="49"/>
      <c r="D20" s="47">
        <v>2576821</v>
      </c>
      <c r="E20" s="50">
        <v>-133245.91</v>
      </c>
      <c r="F20" s="47">
        <f aca="true" t="shared" si="5" ref="F20:F28">D20+E20</f>
        <v>2443575.09</v>
      </c>
      <c r="G20" s="50">
        <v>751334.16</v>
      </c>
      <c r="H20" s="50">
        <v>751334.16</v>
      </c>
      <c r="I20" s="50">
        <f>F20-G20</f>
        <v>1692240.9299999997</v>
      </c>
    </row>
    <row r="21" spans="2:9" ht="12" customHeight="1">
      <c r="B21" s="48" t="s">
        <v>87</v>
      </c>
      <c r="C21" s="49"/>
      <c r="D21" s="47">
        <v>10000</v>
      </c>
      <c r="E21" s="50">
        <v>21745.6</v>
      </c>
      <c r="F21" s="47">
        <f t="shared" si="5"/>
        <v>31745.6</v>
      </c>
      <c r="G21" s="50">
        <v>24086.44</v>
      </c>
      <c r="H21" s="50">
        <v>24086.44</v>
      </c>
      <c r="I21" s="50">
        <f aca="true" t="shared" si="6" ref="I21:I83">F21-G21</f>
        <v>7659.16</v>
      </c>
    </row>
    <row r="22" spans="2:9" ht="12" customHeight="1">
      <c r="B22" s="48" t="s">
        <v>88</v>
      </c>
      <c r="C22" s="49"/>
      <c r="D22" s="47">
        <v>0</v>
      </c>
      <c r="E22" s="50">
        <v>0</v>
      </c>
      <c r="F22" s="50">
        <f t="shared" si="5"/>
        <v>0</v>
      </c>
      <c r="G22" s="50">
        <v>0</v>
      </c>
      <c r="H22" s="50">
        <v>0</v>
      </c>
      <c r="I22" s="50">
        <f t="shared" si="6"/>
        <v>0</v>
      </c>
    </row>
    <row r="23" spans="2:9" ht="12" customHeight="1">
      <c r="B23" s="48" t="s">
        <v>89</v>
      </c>
      <c r="C23" s="49"/>
      <c r="D23" s="47">
        <v>72164</v>
      </c>
      <c r="E23" s="50">
        <v>-65342.21</v>
      </c>
      <c r="F23" s="47">
        <f t="shared" si="5"/>
        <v>6821.790000000001</v>
      </c>
      <c r="G23" s="50">
        <v>5821.79</v>
      </c>
      <c r="H23" s="50">
        <v>5821.79</v>
      </c>
      <c r="I23" s="50">
        <f t="shared" si="6"/>
        <v>1000.0000000000009</v>
      </c>
    </row>
    <row r="24" spans="2:9" ht="12" customHeight="1">
      <c r="B24" s="48" t="s">
        <v>90</v>
      </c>
      <c r="C24" s="49"/>
      <c r="D24" s="47">
        <v>0</v>
      </c>
      <c r="E24" s="50">
        <v>0</v>
      </c>
      <c r="F24" s="50">
        <f t="shared" si="5"/>
        <v>0</v>
      </c>
      <c r="G24" s="50">
        <v>0</v>
      </c>
      <c r="H24" s="50">
        <v>0</v>
      </c>
      <c r="I24" s="50">
        <f t="shared" si="6"/>
        <v>0</v>
      </c>
    </row>
    <row r="25" spans="2:9" ht="12" customHeight="1">
      <c r="B25" s="48" t="s">
        <v>91</v>
      </c>
      <c r="C25" s="49"/>
      <c r="D25" s="47">
        <v>1299999.43</v>
      </c>
      <c r="E25" s="50">
        <v>-19736</v>
      </c>
      <c r="F25" s="47">
        <f t="shared" si="5"/>
        <v>1280263.43</v>
      </c>
      <c r="G25" s="50">
        <v>258872.33</v>
      </c>
      <c r="H25" s="50">
        <v>258872.33</v>
      </c>
      <c r="I25" s="50">
        <f t="shared" si="6"/>
        <v>1021391.1</v>
      </c>
    </row>
    <row r="26" spans="2:9" ht="12" customHeight="1">
      <c r="B26" s="48" t="s">
        <v>92</v>
      </c>
      <c r="C26" s="49"/>
      <c r="D26" s="47">
        <v>20000</v>
      </c>
      <c r="E26" s="50">
        <v>0</v>
      </c>
      <c r="F26" s="47">
        <f t="shared" si="5"/>
        <v>20000</v>
      </c>
      <c r="G26" s="50">
        <v>0</v>
      </c>
      <c r="H26" s="50">
        <v>0</v>
      </c>
      <c r="I26" s="50">
        <f t="shared" si="6"/>
        <v>20000</v>
      </c>
    </row>
    <row r="27" spans="2:9" ht="12" customHeight="1">
      <c r="B27" s="48" t="s">
        <v>93</v>
      </c>
      <c r="C27" s="49"/>
      <c r="D27" s="47">
        <v>0</v>
      </c>
      <c r="E27" s="50">
        <v>0</v>
      </c>
      <c r="F27" s="50">
        <f t="shared" si="5"/>
        <v>0</v>
      </c>
      <c r="G27" s="50">
        <v>0</v>
      </c>
      <c r="H27" s="50">
        <v>0</v>
      </c>
      <c r="I27" s="50">
        <f t="shared" si="6"/>
        <v>0</v>
      </c>
    </row>
    <row r="28" spans="2:9" ht="12" customHeight="1">
      <c r="B28" s="48" t="s">
        <v>94</v>
      </c>
      <c r="C28" s="49"/>
      <c r="D28" s="47">
        <v>17069</v>
      </c>
      <c r="E28" s="50">
        <v>-5060</v>
      </c>
      <c r="F28" s="47">
        <f t="shared" si="5"/>
        <v>12009</v>
      </c>
      <c r="G28" s="50">
        <v>837</v>
      </c>
      <c r="H28" s="50">
        <v>837</v>
      </c>
      <c r="I28" s="50">
        <f t="shared" si="6"/>
        <v>11172</v>
      </c>
    </row>
    <row r="29" spans="2:9" ht="12" customHeight="1">
      <c r="B29" s="45" t="s">
        <v>95</v>
      </c>
      <c r="C29" s="46"/>
      <c r="D29" s="47">
        <f aca="true" t="shared" si="7" ref="D29:I29">SUM(D30:D38)</f>
        <v>2910523.57</v>
      </c>
      <c r="E29" s="47">
        <f t="shared" si="7"/>
        <v>165895.52000000002</v>
      </c>
      <c r="F29" s="47">
        <f t="shared" si="7"/>
        <v>3076419.09</v>
      </c>
      <c r="G29" s="47">
        <f t="shared" si="7"/>
        <v>359549.68000000005</v>
      </c>
      <c r="H29" s="47">
        <f t="shared" si="7"/>
        <v>359549.68000000005</v>
      </c>
      <c r="I29" s="47">
        <f t="shared" si="7"/>
        <v>2716869.4099999997</v>
      </c>
    </row>
    <row r="30" spans="2:9" ht="12" customHeight="1">
      <c r="B30" s="48" t="s">
        <v>96</v>
      </c>
      <c r="C30" s="49"/>
      <c r="D30" s="47">
        <v>253000</v>
      </c>
      <c r="E30" s="50">
        <v>15763</v>
      </c>
      <c r="F30" s="47">
        <f aca="true" t="shared" si="8" ref="F30:F38">D30+E30</f>
        <v>268763</v>
      </c>
      <c r="G30" s="50">
        <v>72150</v>
      </c>
      <c r="H30" s="50">
        <v>72150</v>
      </c>
      <c r="I30" s="50">
        <f t="shared" si="6"/>
        <v>196613</v>
      </c>
    </row>
    <row r="31" spans="2:9" ht="12" customHeight="1">
      <c r="B31" s="48" t="s">
        <v>97</v>
      </c>
      <c r="C31" s="49"/>
      <c r="D31" s="47">
        <v>0</v>
      </c>
      <c r="E31" s="50">
        <v>0</v>
      </c>
      <c r="F31" s="50">
        <f t="shared" si="8"/>
        <v>0</v>
      </c>
      <c r="G31" s="50">
        <v>0</v>
      </c>
      <c r="H31" s="50">
        <v>0</v>
      </c>
      <c r="I31" s="50">
        <f t="shared" si="6"/>
        <v>0</v>
      </c>
    </row>
    <row r="32" spans="2:9" ht="12" customHeight="1">
      <c r="B32" s="48" t="s">
        <v>98</v>
      </c>
      <c r="C32" s="49"/>
      <c r="D32" s="47">
        <v>1267275</v>
      </c>
      <c r="E32" s="50">
        <v>142203</v>
      </c>
      <c r="F32" s="47">
        <f t="shared" si="8"/>
        <v>1409478</v>
      </c>
      <c r="G32" s="50">
        <v>122955</v>
      </c>
      <c r="H32" s="50">
        <v>122955</v>
      </c>
      <c r="I32" s="50">
        <f t="shared" si="6"/>
        <v>1286523</v>
      </c>
    </row>
    <row r="33" spans="2:9" ht="12" customHeight="1">
      <c r="B33" s="48" t="s">
        <v>99</v>
      </c>
      <c r="C33" s="49"/>
      <c r="D33" s="47">
        <v>26000</v>
      </c>
      <c r="E33" s="50">
        <v>4900</v>
      </c>
      <c r="F33" s="47">
        <f t="shared" si="8"/>
        <v>30900</v>
      </c>
      <c r="G33" s="50">
        <v>6365.85</v>
      </c>
      <c r="H33" s="50">
        <v>6365.85</v>
      </c>
      <c r="I33" s="50">
        <f t="shared" si="6"/>
        <v>24534.15</v>
      </c>
    </row>
    <row r="34" spans="2:9" ht="12" customHeight="1">
      <c r="B34" s="48" t="s">
        <v>100</v>
      </c>
      <c r="C34" s="49"/>
      <c r="D34" s="47">
        <v>520000</v>
      </c>
      <c r="E34" s="50">
        <v>-41710.2</v>
      </c>
      <c r="F34" s="47">
        <f t="shared" si="8"/>
        <v>478289.8</v>
      </c>
      <c r="G34" s="50">
        <v>32085.53</v>
      </c>
      <c r="H34" s="50">
        <v>32085.53</v>
      </c>
      <c r="I34" s="50">
        <f t="shared" si="6"/>
        <v>446204.27</v>
      </c>
    </row>
    <row r="35" spans="2:9" ht="12" customHeight="1">
      <c r="B35" s="48" t="s">
        <v>101</v>
      </c>
      <c r="C35" s="49"/>
      <c r="D35" s="47">
        <v>599815</v>
      </c>
      <c r="E35" s="50">
        <v>-835.2</v>
      </c>
      <c r="F35" s="47">
        <f t="shared" si="8"/>
        <v>598979.8</v>
      </c>
      <c r="G35" s="50">
        <v>0</v>
      </c>
      <c r="H35" s="50">
        <v>0</v>
      </c>
      <c r="I35" s="50">
        <f t="shared" si="6"/>
        <v>598979.8</v>
      </c>
    </row>
    <row r="36" spans="2:9" ht="12" customHeight="1">
      <c r="B36" s="48" t="s">
        <v>102</v>
      </c>
      <c r="C36" s="49"/>
      <c r="D36" s="47">
        <v>145188.57</v>
      </c>
      <c r="E36" s="50">
        <v>40673.01</v>
      </c>
      <c r="F36" s="47">
        <f t="shared" si="8"/>
        <v>185861.58000000002</v>
      </c>
      <c r="G36" s="50">
        <v>55184.39</v>
      </c>
      <c r="H36" s="50">
        <v>55184.39</v>
      </c>
      <c r="I36" s="50">
        <f t="shared" si="6"/>
        <v>130677.19000000002</v>
      </c>
    </row>
    <row r="37" spans="2:9" ht="12" customHeight="1">
      <c r="B37" s="48" t="s">
        <v>103</v>
      </c>
      <c r="C37" s="49"/>
      <c r="D37" s="47">
        <v>60000</v>
      </c>
      <c r="E37" s="50">
        <v>-50582.8</v>
      </c>
      <c r="F37" s="47">
        <f t="shared" si="8"/>
        <v>9417.199999999997</v>
      </c>
      <c r="G37" s="50">
        <v>5324.2</v>
      </c>
      <c r="H37" s="50">
        <v>5324.2</v>
      </c>
      <c r="I37" s="50">
        <f t="shared" si="6"/>
        <v>4092.9999999999973</v>
      </c>
    </row>
    <row r="38" spans="2:9" ht="12" customHeight="1">
      <c r="B38" s="48" t="s">
        <v>104</v>
      </c>
      <c r="C38" s="49"/>
      <c r="D38" s="47">
        <v>39245</v>
      </c>
      <c r="E38" s="50">
        <v>55484.71</v>
      </c>
      <c r="F38" s="47">
        <f t="shared" si="8"/>
        <v>94729.70999999999</v>
      </c>
      <c r="G38" s="50">
        <v>65484.71</v>
      </c>
      <c r="H38" s="50">
        <v>65484.71</v>
      </c>
      <c r="I38" s="50">
        <f t="shared" si="6"/>
        <v>29244.999999999993</v>
      </c>
    </row>
    <row r="39" spans="2:9" ht="12" customHeight="1">
      <c r="B39" s="257" t="s">
        <v>105</v>
      </c>
      <c r="C39" s="258"/>
      <c r="D39" s="47">
        <f aca="true" t="shared" si="9" ref="D39:I39">SUM(D40:D48)</f>
        <v>267383103</v>
      </c>
      <c r="E39" s="47">
        <f t="shared" si="9"/>
        <v>0</v>
      </c>
      <c r="F39" s="47">
        <f>SUM(F40:F48)</f>
        <v>267383103</v>
      </c>
      <c r="G39" s="47">
        <f t="shared" si="9"/>
        <v>97830885.44</v>
      </c>
      <c r="H39" s="47">
        <f t="shared" si="9"/>
        <v>97830885.44</v>
      </c>
      <c r="I39" s="47">
        <f t="shared" si="9"/>
        <v>169552217.56</v>
      </c>
    </row>
    <row r="40" spans="2:9" ht="12" customHeight="1">
      <c r="B40" s="48" t="s">
        <v>106</v>
      </c>
      <c r="C40" s="49"/>
      <c r="D40" s="47">
        <v>0</v>
      </c>
      <c r="E40" s="50">
        <v>0</v>
      </c>
      <c r="F40" s="50">
        <f>D40+E40</f>
        <v>0</v>
      </c>
      <c r="G40" s="50">
        <v>0</v>
      </c>
      <c r="H40" s="50">
        <v>0</v>
      </c>
      <c r="I40" s="50">
        <f t="shared" si="6"/>
        <v>0</v>
      </c>
    </row>
    <row r="41" spans="2:9" ht="12" customHeight="1">
      <c r="B41" s="48" t="s">
        <v>107</v>
      </c>
      <c r="C41" s="49"/>
      <c r="D41" s="47">
        <v>267383103</v>
      </c>
      <c r="E41" s="50">
        <v>0</v>
      </c>
      <c r="F41" s="47">
        <f aca="true" t="shared" si="10" ref="F41:F58">D41+E41</f>
        <v>267383103</v>
      </c>
      <c r="G41" s="50">
        <v>97830885.44</v>
      </c>
      <c r="H41" s="50">
        <v>97830885.44</v>
      </c>
      <c r="I41" s="50">
        <f t="shared" si="6"/>
        <v>169552217.56</v>
      </c>
    </row>
    <row r="42" spans="2:9" ht="12" customHeight="1">
      <c r="B42" s="48" t="s">
        <v>108</v>
      </c>
      <c r="C42" s="49"/>
      <c r="D42" s="47">
        <v>0</v>
      </c>
      <c r="E42" s="50">
        <v>0</v>
      </c>
      <c r="F42" s="50">
        <f t="shared" si="10"/>
        <v>0</v>
      </c>
      <c r="G42" s="50">
        <v>0</v>
      </c>
      <c r="H42" s="50">
        <v>0</v>
      </c>
      <c r="I42" s="50">
        <f t="shared" si="6"/>
        <v>0</v>
      </c>
    </row>
    <row r="43" spans="2:9" ht="12" customHeight="1">
      <c r="B43" s="48" t="s">
        <v>109</v>
      </c>
      <c r="C43" s="49"/>
      <c r="D43" s="47">
        <v>0</v>
      </c>
      <c r="E43" s="50">
        <v>0</v>
      </c>
      <c r="F43" s="50">
        <f t="shared" si="10"/>
        <v>0</v>
      </c>
      <c r="G43" s="50">
        <v>0</v>
      </c>
      <c r="H43" s="50">
        <v>0</v>
      </c>
      <c r="I43" s="50">
        <f t="shared" si="6"/>
        <v>0</v>
      </c>
    </row>
    <row r="44" spans="2:9" ht="12" customHeight="1">
      <c r="B44" s="48" t="s">
        <v>110</v>
      </c>
      <c r="C44" s="49"/>
      <c r="D44" s="47">
        <v>0</v>
      </c>
      <c r="E44" s="50">
        <v>0</v>
      </c>
      <c r="F44" s="50">
        <f t="shared" si="10"/>
        <v>0</v>
      </c>
      <c r="G44" s="50">
        <v>0</v>
      </c>
      <c r="H44" s="50">
        <v>0</v>
      </c>
      <c r="I44" s="50">
        <f t="shared" si="6"/>
        <v>0</v>
      </c>
    </row>
    <row r="45" spans="2:9" ht="12" customHeight="1">
      <c r="B45" s="48" t="s">
        <v>111</v>
      </c>
      <c r="C45" s="49"/>
      <c r="D45" s="47">
        <v>0</v>
      </c>
      <c r="E45" s="50">
        <v>0</v>
      </c>
      <c r="F45" s="50">
        <f t="shared" si="10"/>
        <v>0</v>
      </c>
      <c r="G45" s="50">
        <v>0</v>
      </c>
      <c r="H45" s="50">
        <v>0</v>
      </c>
      <c r="I45" s="50">
        <f t="shared" si="6"/>
        <v>0</v>
      </c>
    </row>
    <row r="46" spans="2:9" ht="12" customHeight="1">
      <c r="B46" s="48" t="s">
        <v>112</v>
      </c>
      <c r="C46" s="49"/>
      <c r="D46" s="47">
        <v>0</v>
      </c>
      <c r="E46" s="50">
        <v>0</v>
      </c>
      <c r="F46" s="50">
        <f t="shared" si="10"/>
        <v>0</v>
      </c>
      <c r="G46" s="50">
        <v>0</v>
      </c>
      <c r="H46" s="50">
        <v>0</v>
      </c>
      <c r="I46" s="50">
        <f t="shared" si="6"/>
        <v>0</v>
      </c>
    </row>
    <row r="47" spans="2:9" ht="12" customHeight="1">
      <c r="B47" s="48" t="s">
        <v>113</v>
      </c>
      <c r="C47" s="49"/>
      <c r="D47" s="47">
        <v>0</v>
      </c>
      <c r="E47" s="50">
        <v>0</v>
      </c>
      <c r="F47" s="50">
        <f t="shared" si="10"/>
        <v>0</v>
      </c>
      <c r="G47" s="50">
        <v>0</v>
      </c>
      <c r="H47" s="50">
        <v>0</v>
      </c>
      <c r="I47" s="50">
        <f t="shared" si="6"/>
        <v>0</v>
      </c>
    </row>
    <row r="48" spans="2:9" ht="12" customHeight="1">
      <c r="B48" s="48" t="s">
        <v>114</v>
      </c>
      <c r="C48" s="49"/>
      <c r="D48" s="47">
        <v>0</v>
      </c>
      <c r="E48" s="50">
        <v>0</v>
      </c>
      <c r="F48" s="50">
        <f t="shared" si="10"/>
        <v>0</v>
      </c>
      <c r="G48" s="50">
        <v>0</v>
      </c>
      <c r="H48" s="50">
        <v>0</v>
      </c>
      <c r="I48" s="50">
        <f t="shared" si="6"/>
        <v>0</v>
      </c>
    </row>
    <row r="49" spans="2:9" ht="12" customHeight="1">
      <c r="B49" s="257" t="s">
        <v>115</v>
      </c>
      <c r="C49" s="258"/>
      <c r="D49" s="47">
        <f aca="true" t="shared" si="11" ref="D49:I49">SUM(D50:D58)</f>
        <v>5157053</v>
      </c>
      <c r="E49" s="47">
        <f t="shared" si="11"/>
        <v>35742.99999999999</v>
      </c>
      <c r="F49" s="47">
        <f t="shared" si="11"/>
        <v>5192796</v>
      </c>
      <c r="G49" s="47">
        <f t="shared" si="11"/>
        <v>359907.4</v>
      </c>
      <c r="H49" s="47">
        <f t="shared" si="11"/>
        <v>359907.4</v>
      </c>
      <c r="I49" s="47">
        <f t="shared" si="11"/>
        <v>4832888.6</v>
      </c>
    </row>
    <row r="50" spans="2:9" ht="12" customHeight="1">
      <c r="B50" s="48" t="s">
        <v>116</v>
      </c>
      <c r="C50" s="49"/>
      <c r="D50" s="47">
        <v>2437203</v>
      </c>
      <c r="E50" s="50">
        <v>-30104.4</v>
      </c>
      <c r="F50" s="47">
        <f t="shared" si="10"/>
        <v>2407098.6</v>
      </c>
      <c r="G50" s="50">
        <v>290580</v>
      </c>
      <c r="H50" s="50">
        <v>290580</v>
      </c>
      <c r="I50" s="50">
        <f t="shared" si="6"/>
        <v>2116518.6</v>
      </c>
    </row>
    <row r="51" spans="2:9" ht="12" customHeight="1">
      <c r="B51" s="48" t="s">
        <v>117</v>
      </c>
      <c r="C51" s="49"/>
      <c r="D51" s="47">
        <v>49050</v>
      </c>
      <c r="E51" s="50">
        <v>65847.4</v>
      </c>
      <c r="F51" s="47">
        <f t="shared" si="10"/>
        <v>114897.4</v>
      </c>
      <c r="G51" s="50">
        <v>69327.4</v>
      </c>
      <c r="H51" s="50">
        <v>69327.4</v>
      </c>
      <c r="I51" s="50">
        <f t="shared" si="6"/>
        <v>45570</v>
      </c>
    </row>
    <row r="52" spans="2:9" ht="12" customHeight="1">
      <c r="B52" s="48" t="s">
        <v>118</v>
      </c>
      <c r="C52" s="49"/>
      <c r="D52" s="47">
        <v>0</v>
      </c>
      <c r="E52" s="50">
        <v>0</v>
      </c>
      <c r="F52" s="50">
        <f t="shared" si="10"/>
        <v>0</v>
      </c>
      <c r="G52" s="50">
        <v>0</v>
      </c>
      <c r="H52" s="50">
        <v>0</v>
      </c>
      <c r="I52" s="50">
        <f t="shared" si="6"/>
        <v>0</v>
      </c>
    </row>
    <row r="53" spans="2:9" ht="12" customHeight="1">
      <c r="B53" s="48" t="s">
        <v>119</v>
      </c>
      <c r="C53" s="49"/>
      <c r="D53" s="47">
        <v>2670800</v>
      </c>
      <c r="E53" s="50">
        <v>0</v>
      </c>
      <c r="F53" s="47">
        <f t="shared" si="10"/>
        <v>2670800</v>
      </c>
      <c r="G53" s="50">
        <v>0</v>
      </c>
      <c r="H53" s="50">
        <v>0</v>
      </c>
      <c r="I53" s="50">
        <f t="shared" si="6"/>
        <v>2670800</v>
      </c>
    </row>
    <row r="54" spans="2:9" ht="12" customHeight="1">
      <c r="B54" s="48" t="s">
        <v>120</v>
      </c>
      <c r="C54" s="49"/>
      <c r="D54" s="47">
        <v>0</v>
      </c>
      <c r="E54" s="50">
        <v>0</v>
      </c>
      <c r="F54" s="50">
        <f t="shared" si="10"/>
        <v>0</v>
      </c>
      <c r="G54" s="50">
        <v>0</v>
      </c>
      <c r="H54" s="50">
        <v>0</v>
      </c>
      <c r="I54" s="50">
        <f t="shared" si="6"/>
        <v>0</v>
      </c>
    </row>
    <row r="55" spans="2:9" ht="12" customHeight="1">
      <c r="B55" s="48" t="s">
        <v>121</v>
      </c>
      <c r="C55" s="49"/>
      <c r="D55" s="47">
        <v>0</v>
      </c>
      <c r="E55" s="50">
        <v>0</v>
      </c>
      <c r="F55" s="50">
        <f t="shared" si="10"/>
        <v>0</v>
      </c>
      <c r="G55" s="50">
        <v>0</v>
      </c>
      <c r="H55" s="50">
        <v>0</v>
      </c>
      <c r="I55" s="50">
        <f t="shared" si="6"/>
        <v>0</v>
      </c>
    </row>
    <row r="56" spans="2:9" ht="12" customHeight="1">
      <c r="B56" s="48" t="s">
        <v>122</v>
      </c>
      <c r="C56" s="49"/>
      <c r="D56" s="47">
        <v>0</v>
      </c>
      <c r="E56" s="50">
        <v>0</v>
      </c>
      <c r="F56" s="50">
        <f t="shared" si="10"/>
        <v>0</v>
      </c>
      <c r="G56" s="50">
        <v>0</v>
      </c>
      <c r="H56" s="50">
        <v>0</v>
      </c>
      <c r="I56" s="50">
        <f t="shared" si="6"/>
        <v>0</v>
      </c>
    </row>
    <row r="57" spans="2:9" ht="12" customHeight="1">
      <c r="B57" s="48" t="s">
        <v>123</v>
      </c>
      <c r="C57" s="49"/>
      <c r="D57" s="47">
        <v>0</v>
      </c>
      <c r="E57" s="50">
        <v>0</v>
      </c>
      <c r="F57" s="50">
        <f t="shared" si="10"/>
        <v>0</v>
      </c>
      <c r="G57" s="50">
        <v>0</v>
      </c>
      <c r="H57" s="50">
        <v>0</v>
      </c>
      <c r="I57" s="50">
        <f t="shared" si="6"/>
        <v>0</v>
      </c>
    </row>
    <row r="58" spans="2:9" ht="12" customHeight="1">
      <c r="B58" s="48" t="s">
        <v>124</v>
      </c>
      <c r="C58" s="49"/>
      <c r="D58" s="47">
        <v>0</v>
      </c>
      <c r="E58" s="50">
        <v>0</v>
      </c>
      <c r="F58" s="50">
        <f t="shared" si="10"/>
        <v>0</v>
      </c>
      <c r="G58" s="50">
        <v>0</v>
      </c>
      <c r="H58" s="50">
        <v>0</v>
      </c>
      <c r="I58" s="50">
        <f t="shared" si="6"/>
        <v>0</v>
      </c>
    </row>
    <row r="59" spans="2:9" ht="12" customHeight="1">
      <c r="B59" s="45" t="s">
        <v>125</v>
      </c>
      <c r="C59" s="46"/>
      <c r="D59" s="47">
        <f>SUM(D60:D62)</f>
        <v>0</v>
      </c>
      <c r="E59" s="47">
        <f>SUM(E60:E62)</f>
        <v>0</v>
      </c>
      <c r="F59" s="47">
        <f>SUM(F60:F62)</f>
        <v>0</v>
      </c>
      <c r="G59" s="47">
        <f>SUM(G60:G62)</f>
        <v>0</v>
      </c>
      <c r="H59" s="47">
        <f>SUM(H60:H62)</f>
        <v>0</v>
      </c>
      <c r="I59" s="50">
        <f t="shared" si="6"/>
        <v>0</v>
      </c>
    </row>
    <row r="60" spans="2:9" ht="12" customHeight="1">
      <c r="B60" s="48" t="s">
        <v>126</v>
      </c>
      <c r="C60" s="49"/>
      <c r="D60" s="47">
        <v>0</v>
      </c>
      <c r="E60" s="50">
        <v>0</v>
      </c>
      <c r="F60" s="50">
        <f>D60+E60</f>
        <v>0</v>
      </c>
      <c r="G60" s="50">
        <v>0</v>
      </c>
      <c r="H60" s="50">
        <v>0</v>
      </c>
      <c r="I60" s="50">
        <f t="shared" si="6"/>
        <v>0</v>
      </c>
    </row>
    <row r="61" spans="2:9" ht="12" customHeight="1">
      <c r="B61" s="48" t="s">
        <v>127</v>
      </c>
      <c r="C61" s="49"/>
      <c r="D61" s="47">
        <v>0</v>
      </c>
      <c r="E61" s="50">
        <v>0</v>
      </c>
      <c r="F61" s="50">
        <f>D61+E61</f>
        <v>0</v>
      </c>
      <c r="G61" s="50">
        <v>0</v>
      </c>
      <c r="H61" s="50">
        <v>0</v>
      </c>
      <c r="I61" s="50">
        <f t="shared" si="6"/>
        <v>0</v>
      </c>
    </row>
    <row r="62" spans="2:9" ht="12" customHeight="1">
      <c r="B62" s="48" t="s">
        <v>128</v>
      </c>
      <c r="C62" s="49"/>
      <c r="D62" s="47">
        <v>0</v>
      </c>
      <c r="E62" s="50">
        <v>0</v>
      </c>
      <c r="F62" s="50">
        <f>D62+E62</f>
        <v>0</v>
      </c>
      <c r="G62" s="50">
        <v>0</v>
      </c>
      <c r="H62" s="50">
        <v>0</v>
      </c>
      <c r="I62" s="50">
        <f t="shared" si="6"/>
        <v>0</v>
      </c>
    </row>
    <row r="63" spans="2:9" ht="12" customHeight="1">
      <c r="B63" s="257" t="s">
        <v>129</v>
      </c>
      <c r="C63" s="258"/>
      <c r="D63" s="47">
        <f>SUM(D64:D71)</f>
        <v>0</v>
      </c>
      <c r="E63" s="47">
        <f>SUM(E64:E71)</f>
        <v>0</v>
      </c>
      <c r="F63" s="47">
        <f>F64+F65+F66+F67+F68+F70+F71</f>
        <v>0</v>
      </c>
      <c r="G63" s="47">
        <f>SUM(G64:G71)</f>
        <v>0</v>
      </c>
      <c r="H63" s="47">
        <f>SUM(H64:H71)</f>
        <v>0</v>
      </c>
      <c r="I63" s="50">
        <f t="shared" si="6"/>
        <v>0</v>
      </c>
    </row>
    <row r="64" spans="2:9" ht="12" customHeight="1">
      <c r="B64" s="48" t="s">
        <v>130</v>
      </c>
      <c r="C64" s="49"/>
      <c r="D64" s="47">
        <v>0</v>
      </c>
      <c r="E64" s="50">
        <v>0</v>
      </c>
      <c r="F64" s="50">
        <f aca="true" t="shared" si="12" ref="F64:F71">D64+E64</f>
        <v>0</v>
      </c>
      <c r="G64" s="50">
        <v>0</v>
      </c>
      <c r="H64" s="50">
        <v>0</v>
      </c>
      <c r="I64" s="50">
        <f t="shared" si="6"/>
        <v>0</v>
      </c>
    </row>
    <row r="65" spans="2:9" ht="12" customHeight="1">
      <c r="B65" s="48" t="s">
        <v>131</v>
      </c>
      <c r="C65" s="49"/>
      <c r="D65" s="47">
        <v>0</v>
      </c>
      <c r="E65" s="50">
        <v>0</v>
      </c>
      <c r="F65" s="50">
        <f t="shared" si="12"/>
        <v>0</v>
      </c>
      <c r="G65" s="50">
        <v>0</v>
      </c>
      <c r="H65" s="50">
        <v>0</v>
      </c>
      <c r="I65" s="50">
        <f t="shared" si="6"/>
        <v>0</v>
      </c>
    </row>
    <row r="66" spans="2:9" ht="12" customHeight="1">
      <c r="B66" s="48" t="s">
        <v>132</v>
      </c>
      <c r="C66" s="49"/>
      <c r="D66" s="47">
        <v>0</v>
      </c>
      <c r="E66" s="50">
        <v>0</v>
      </c>
      <c r="F66" s="50">
        <f t="shared" si="12"/>
        <v>0</v>
      </c>
      <c r="G66" s="50">
        <v>0</v>
      </c>
      <c r="H66" s="50">
        <v>0</v>
      </c>
      <c r="I66" s="50">
        <f t="shared" si="6"/>
        <v>0</v>
      </c>
    </row>
    <row r="67" spans="2:9" ht="12" customHeight="1">
      <c r="B67" s="48" t="s">
        <v>133</v>
      </c>
      <c r="C67" s="49"/>
      <c r="D67" s="47">
        <v>0</v>
      </c>
      <c r="E67" s="50">
        <v>0</v>
      </c>
      <c r="F67" s="50">
        <f t="shared" si="12"/>
        <v>0</v>
      </c>
      <c r="G67" s="50">
        <v>0</v>
      </c>
      <c r="H67" s="50">
        <v>0</v>
      </c>
      <c r="I67" s="50">
        <f t="shared" si="6"/>
        <v>0</v>
      </c>
    </row>
    <row r="68" spans="2:9" ht="12" customHeight="1">
      <c r="B68" s="48" t="s">
        <v>134</v>
      </c>
      <c r="C68" s="49"/>
      <c r="D68" s="47">
        <v>0</v>
      </c>
      <c r="E68" s="50">
        <v>0</v>
      </c>
      <c r="F68" s="50">
        <f t="shared" si="12"/>
        <v>0</v>
      </c>
      <c r="G68" s="50">
        <v>0</v>
      </c>
      <c r="H68" s="50">
        <v>0</v>
      </c>
      <c r="I68" s="50">
        <f t="shared" si="6"/>
        <v>0</v>
      </c>
    </row>
    <row r="69" spans="2:9" ht="12" customHeight="1">
      <c r="B69" s="48" t="s">
        <v>135</v>
      </c>
      <c r="C69" s="49"/>
      <c r="D69" s="47">
        <v>0</v>
      </c>
      <c r="E69" s="50">
        <v>0</v>
      </c>
      <c r="F69" s="50">
        <f t="shared" si="12"/>
        <v>0</v>
      </c>
      <c r="G69" s="50">
        <v>0</v>
      </c>
      <c r="H69" s="50">
        <v>0</v>
      </c>
      <c r="I69" s="50">
        <f t="shared" si="6"/>
        <v>0</v>
      </c>
    </row>
    <row r="70" spans="2:9" ht="12" customHeight="1">
      <c r="B70" s="48" t="s">
        <v>136</v>
      </c>
      <c r="C70" s="49"/>
      <c r="D70" s="47">
        <v>0</v>
      </c>
      <c r="E70" s="50">
        <v>0</v>
      </c>
      <c r="F70" s="50">
        <f t="shared" si="12"/>
        <v>0</v>
      </c>
      <c r="G70" s="50">
        <v>0</v>
      </c>
      <c r="H70" s="50">
        <v>0</v>
      </c>
      <c r="I70" s="50">
        <f t="shared" si="6"/>
        <v>0</v>
      </c>
    </row>
    <row r="71" spans="2:9" ht="12" customHeight="1">
      <c r="B71" s="48" t="s">
        <v>137</v>
      </c>
      <c r="C71" s="49"/>
      <c r="D71" s="47">
        <v>0</v>
      </c>
      <c r="E71" s="50">
        <v>0</v>
      </c>
      <c r="F71" s="50">
        <f t="shared" si="12"/>
        <v>0</v>
      </c>
      <c r="G71" s="50">
        <v>0</v>
      </c>
      <c r="H71" s="50">
        <v>0</v>
      </c>
      <c r="I71" s="50">
        <f t="shared" si="6"/>
        <v>0</v>
      </c>
    </row>
    <row r="72" spans="2:9" ht="12" customHeight="1">
      <c r="B72" s="45" t="s">
        <v>138</v>
      </c>
      <c r="C72" s="46"/>
      <c r="D72" s="47">
        <f>SUM(D73:D75)</f>
        <v>0</v>
      </c>
      <c r="E72" s="47">
        <f>SUM(E73:E75)</f>
        <v>0</v>
      </c>
      <c r="F72" s="47">
        <f>SUM(F73:F75)</f>
        <v>0</v>
      </c>
      <c r="G72" s="47">
        <f>SUM(G73:G75)</f>
        <v>0</v>
      </c>
      <c r="H72" s="47">
        <f>SUM(H73:H75)</f>
        <v>0</v>
      </c>
      <c r="I72" s="50">
        <f t="shared" si="6"/>
        <v>0</v>
      </c>
    </row>
    <row r="73" spans="2:9" ht="12" customHeight="1">
      <c r="B73" s="48" t="s">
        <v>139</v>
      </c>
      <c r="C73" s="49"/>
      <c r="D73" s="47">
        <v>0</v>
      </c>
      <c r="E73" s="50">
        <v>0</v>
      </c>
      <c r="F73" s="50">
        <f>D73+E73</f>
        <v>0</v>
      </c>
      <c r="G73" s="50">
        <v>0</v>
      </c>
      <c r="H73" s="50">
        <v>0</v>
      </c>
      <c r="I73" s="50">
        <f t="shared" si="6"/>
        <v>0</v>
      </c>
    </row>
    <row r="74" spans="2:9" ht="12" customHeight="1">
      <c r="B74" s="48" t="s">
        <v>140</v>
      </c>
      <c r="C74" s="49"/>
      <c r="D74" s="47">
        <v>0</v>
      </c>
      <c r="E74" s="50">
        <v>0</v>
      </c>
      <c r="F74" s="50">
        <f>D74+E74</f>
        <v>0</v>
      </c>
      <c r="G74" s="50">
        <v>0</v>
      </c>
      <c r="H74" s="50">
        <v>0</v>
      </c>
      <c r="I74" s="50">
        <f t="shared" si="6"/>
        <v>0</v>
      </c>
    </row>
    <row r="75" spans="2:9" ht="12" customHeight="1">
      <c r="B75" s="48" t="s">
        <v>141</v>
      </c>
      <c r="C75" s="49"/>
      <c r="D75" s="47">
        <v>0</v>
      </c>
      <c r="E75" s="50">
        <v>0</v>
      </c>
      <c r="F75" s="50">
        <f>D75+E75</f>
        <v>0</v>
      </c>
      <c r="G75" s="50">
        <v>0</v>
      </c>
      <c r="H75" s="50">
        <v>0</v>
      </c>
      <c r="I75" s="50">
        <f t="shared" si="6"/>
        <v>0</v>
      </c>
    </row>
    <row r="76" spans="2:9" ht="12" customHeight="1">
      <c r="B76" s="45" t="s">
        <v>142</v>
      </c>
      <c r="C76" s="46"/>
      <c r="D76" s="47">
        <f>SUM(D77:D83)</f>
        <v>0</v>
      </c>
      <c r="E76" s="47">
        <f>SUM(E77:E83)</f>
        <v>0</v>
      </c>
      <c r="F76" s="47">
        <f>SUM(F77:F83)</f>
        <v>0</v>
      </c>
      <c r="G76" s="47">
        <f>SUM(G77:G83)</f>
        <v>0</v>
      </c>
      <c r="H76" s="47">
        <f>SUM(H77:H83)</f>
        <v>0</v>
      </c>
      <c r="I76" s="50">
        <f t="shared" si="6"/>
        <v>0</v>
      </c>
    </row>
    <row r="77" spans="2:9" ht="12" customHeight="1">
      <c r="B77" s="48" t="s">
        <v>143</v>
      </c>
      <c r="C77" s="49"/>
      <c r="D77" s="47">
        <v>0</v>
      </c>
      <c r="E77" s="50">
        <v>0</v>
      </c>
      <c r="F77" s="50">
        <f aca="true" t="shared" si="13" ref="F77:F83">D77+E77</f>
        <v>0</v>
      </c>
      <c r="G77" s="50">
        <v>0</v>
      </c>
      <c r="H77" s="50">
        <v>0</v>
      </c>
      <c r="I77" s="50">
        <f t="shared" si="6"/>
        <v>0</v>
      </c>
    </row>
    <row r="78" spans="2:9" ht="12" customHeight="1">
      <c r="B78" s="48" t="s">
        <v>144</v>
      </c>
      <c r="C78" s="49"/>
      <c r="D78" s="47">
        <v>0</v>
      </c>
      <c r="E78" s="50">
        <v>0</v>
      </c>
      <c r="F78" s="50">
        <f t="shared" si="13"/>
        <v>0</v>
      </c>
      <c r="G78" s="50">
        <v>0</v>
      </c>
      <c r="H78" s="50">
        <v>0</v>
      </c>
      <c r="I78" s="50">
        <f t="shared" si="6"/>
        <v>0</v>
      </c>
    </row>
    <row r="79" spans="2:9" ht="12" customHeight="1">
      <c r="B79" s="48" t="s">
        <v>145</v>
      </c>
      <c r="C79" s="49"/>
      <c r="D79" s="47">
        <v>0</v>
      </c>
      <c r="E79" s="50">
        <v>0</v>
      </c>
      <c r="F79" s="50">
        <f t="shared" si="13"/>
        <v>0</v>
      </c>
      <c r="G79" s="50">
        <v>0</v>
      </c>
      <c r="H79" s="50">
        <v>0</v>
      </c>
      <c r="I79" s="50">
        <f t="shared" si="6"/>
        <v>0</v>
      </c>
    </row>
    <row r="80" spans="2:9" ht="12" customHeight="1">
      <c r="B80" s="48" t="s">
        <v>146</v>
      </c>
      <c r="C80" s="49"/>
      <c r="D80" s="47">
        <v>0</v>
      </c>
      <c r="E80" s="50">
        <v>0</v>
      </c>
      <c r="F80" s="50">
        <f t="shared" si="13"/>
        <v>0</v>
      </c>
      <c r="G80" s="50">
        <v>0</v>
      </c>
      <c r="H80" s="50">
        <v>0</v>
      </c>
      <c r="I80" s="50">
        <f t="shared" si="6"/>
        <v>0</v>
      </c>
    </row>
    <row r="81" spans="2:9" ht="12" customHeight="1">
      <c r="B81" s="48" t="s">
        <v>147</v>
      </c>
      <c r="C81" s="49"/>
      <c r="D81" s="47">
        <v>0</v>
      </c>
      <c r="E81" s="50">
        <v>0</v>
      </c>
      <c r="F81" s="50">
        <f t="shared" si="13"/>
        <v>0</v>
      </c>
      <c r="G81" s="50">
        <v>0</v>
      </c>
      <c r="H81" s="50">
        <v>0</v>
      </c>
      <c r="I81" s="50">
        <f t="shared" si="6"/>
        <v>0</v>
      </c>
    </row>
    <row r="82" spans="2:9" ht="12" customHeight="1">
      <c r="B82" s="48" t="s">
        <v>148</v>
      </c>
      <c r="C82" s="49"/>
      <c r="D82" s="47">
        <v>0</v>
      </c>
      <c r="E82" s="50">
        <v>0</v>
      </c>
      <c r="F82" s="50">
        <f t="shared" si="13"/>
        <v>0</v>
      </c>
      <c r="G82" s="50">
        <v>0</v>
      </c>
      <c r="H82" s="50">
        <v>0</v>
      </c>
      <c r="I82" s="50">
        <f t="shared" si="6"/>
        <v>0</v>
      </c>
    </row>
    <row r="83" spans="2:9" ht="12" customHeight="1" thickBot="1">
      <c r="B83" s="51" t="s">
        <v>149</v>
      </c>
      <c r="C83" s="52"/>
      <c r="D83" s="53">
        <v>0</v>
      </c>
      <c r="E83" s="54">
        <v>0</v>
      </c>
      <c r="F83" s="54">
        <f t="shared" si="13"/>
        <v>0</v>
      </c>
      <c r="G83" s="54">
        <v>0</v>
      </c>
      <c r="H83" s="54">
        <v>0</v>
      </c>
      <c r="I83" s="54">
        <f t="shared" si="6"/>
        <v>0</v>
      </c>
    </row>
    <row r="84" spans="2:9" ht="13.5">
      <c r="B84" s="55"/>
      <c r="C84" s="56"/>
      <c r="D84" s="57"/>
      <c r="E84" s="57"/>
      <c r="F84" s="57"/>
      <c r="G84" s="57"/>
      <c r="H84" s="57"/>
      <c r="I84" s="57"/>
    </row>
    <row r="85" spans="2:9" ht="12.75" customHeight="1">
      <c r="B85" s="58"/>
      <c r="C85" s="59"/>
      <c r="D85" s="60"/>
      <c r="E85" s="60"/>
      <c r="F85" s="60"/>
      <c r="G85" s="60"/>
      <c r="H85" s="60"/>
      <c r="I85" s="60"/>
    </row>
    <row r="86" spans="2:9" ht="13.5">
      <c r="B86" s="58"/>
      <c r="C86" s="259" t="s">
        <v>25</v>
      </c>
      <c r="D86" s="259"/>
      <c r="F86" s="260" t="s">
        <v>26</v>
      </c>
      <c r="G86" s="260"/>
      <c r="H86" s="260"/>
      <c r="I86" s="60"/>
    </row>
    <row r="87" spans="2:9" ht="13.5">
      <c r="B87" s="58"/>
      <c r="C87" s="259" t="s">
        <v>27</v>
      </c>
      <c r="D87" s="259"/>
      <c r="F87" s="261" t="s">
        <v>30</v>
      </c>
      <c r="G87" s="261"/>
      <c r="H87" s="261"/>
      <c r="I87" s="60"/>
    </row>
    <row r="88" spans="2:9" ht="14.25" thickBot="1">
      <c r="B88" s="61"/>
      <c r="F88" s="261"/>
      <c r="G88" s="261"/>
      <c r="H88" s="261"/>
      <c r="I88" s="60"/>
    </row>
    <row r="89" spans="2:9" ht="13.5">
      <c r="B89" s="62" t="s">
        <v>150</v>
      </c>
      <c r="C89" s="63"/>
      <c r="D89" s="64">
        <f aca="true" t="shared" si="14" ref="D89:I89">D90+D108+D98+D118+D128+D138+D142+D151+D155</f>
        <v>729913045.5200001</v>
      </c>
      <c r="E89" s="64">
        <f>E90+E108+E98+E118+E128+E138+E142+E151+E155</f>
        <v>0</v>
      </c>
      <c r="F89" s="64">
        <f t="shared" si="14"/>
        <v>729913045.5200001</v>
      </c>
      <c r="G89" s="64">
        <f>G90+G108+G98+G118+G128+G138+G142+G151+G155</f>
        <v>218749927.73</v>
      </c>
      <c r="H89" s="64">
        <f>H90+H108+H98+H118+H128+H138+H142+H151+H155</f>
        <v>218749927.73</v>
      </c>
      <c r="I89" s="64">
        <f t="shared" si="14"/>
        <v>511163117.79</v>
      </c>
    </row>
    <row r="90" spans="2:9" ht="12" customHeight="1">
      <c r="B90" s="45" t="s">
        <v>77</v>
      </c>
      <c r="C90" s="46"/>
      <c r="D90" s="47">
        <f>SUM(D91:D97)</f>
        <v>36034064</v>
      </c>
      <c r="E90" s="47">
        <f>SUM(E91:E97)</f>
        <v>0</v>
      </c>
      <c r="F90" s="47">
        <f>SUM(F91:F97)</f>
        <v>36034064.00000001</v>
      </c>
      <c r="G90" s="47">
        <f>SUM(G91:G97)</f>
        <v>11335703.69</v>
      </c>
      <c r="H90" s="47">
        <f>SUM(H91:H97)</f>
        <v>11335703.69</v>
      </c>
      <c r="I90" s="50">
        <f aca="true" t="shared" si="15" ref="I90:I153">F90-G90</f>
        <v>24698360.31000001</v>
      </c>
    </row>
    <row r="91" spans="2:9" ht="12" customHeight="1">
      <c r="B91" s="48" t="s">
        <v>78</v>
      </c>
      <c r="C91" s="49"/>
      <c r="D91" s="47">
        <v>0</v>
      </c>
      <c r="E91" s="50">
        <v>0</v>
      </c>
      <c r="F91" s="50">
        <f>D91+E91</f>
        <v>0</v>
      </c>
      <c r="G91" s="50">
        <v>0</v>
      </c>
      <c r="H91" s="50">
        <v>0</v>
      </c>
      <c r="I91" s="50">
        <f t="shared" si="15"/>
        <v>0</v>
      </c>
    </row>
    <row r="92" spans="2:9" ht="12" customHeight="1">
      <c r="B92" s="48" t="s">
        <v>79</v>
      </c>
      <c r="C92" s="49"/>
      <c r="D92" s="47">
        <v>29949856</v>
      </c>
      <c r="E92" s="50">
        <v>-29546.77</v>
      </c>
      <c r="F92" s="47">
        <f aca="true" t="shared" si="16" ref="F92:F107">D92+E92</f>
        <v>29920309.23</v>
      </c>
      <c r="G92" s="50">
        <v>10736828.12</v>
      </c>
      <c r="H92" s="50">
        <v>10736828.12</v>
      </c>
      <c r="I92" s="50">
        <f t="shared" si="15"/>
        <v>19183481.11</v>
      </c>
    </row>
    <row r="93" spans="2:9" ht="12" customHeight="1">
      <c r="B93" s="48" t="s">
        <v>80</v>
      </c>
      <c r="C93" s="49"/>
      <c r="D93" s="47">
        <v>4173912</v>
      </c>
      <c r="E93" s="50">
        <v>0</v>
      </c>
      <c r="F93" s="47">
        <f t="shared" si="16"/>
        <v>4173912</v>
      </c>
      <c r="G93" s="50">
        <v>569328.8</v>
      </c>
      <c r="H93" s="50">
        <v>569328.8</v>
      </c>
      <c r="I93" s="50">
        <f t="shared" si="15"/>
        <v>3604583.2</v>
      </c>
    </row>
    <row r="94" spans="2:9" ht="12" customHeight="1">
      <c r="B94" s="48" t="s">
        <v>81</v>
      </c>
      <c r="C94" s="49"/>
      <c r="D94" s="47">
        <v>0</v>
      </c>
      <c r="E94" s="50">
        <v>0</v>
      </c>
      <c r="F94" s="50">
        <f t="shared" si="16"/>
        <v>0</v>
      </c>
      <c r="G94" s="50">
        <v>0</v>
      </c>
      <c r="H94" s="50">
        <v>0</v>
      </c>
      <c r="I94" s="50">
        <f t="shared" si="15"/>
        <v>0</v>
      </c>
    </row>
    <row r="95" spans="2:9" ht="12" customHeight="1">
      <c r="B95" s="48" t="s">
        <v>82</v>
      </c>
      <c r="C95" s="49"/>
      <c r="D95" s="47">
        <v>1910296</v>
      </c>
      <c r="E95" s="50">
        <v>29546.77</v>
      </c>
      <c r="F95" s="47">
        <f t="shared" si="16"/>
        <v>1939842.77</v>
      </c>
      <c r="G95" s="50">
        <v>29546.77</v>
      </c>
      <c r="H95" s="50">
        <v>29546.77</v>
      </c>
      <c r="I95" s="50">
        <f t="shared" si="15"/>
        <v>1910296</v>
      </c>
    </row>
    <row r="96" spans="2:9" ht="12" customHeight="1">
      <c r="B96" s="48" t="s">
        <v>83</v>
      </c>
      <c r="C96" s="49"/>
      <c r="D96" s="47">
        <v>0</v>
      </c>
      <c r="E96" s="50">
        <v>0</v>
      </c>
      <c r="F96" s="50">
        <f t="shared" si="16"/>
        <v>0</v>
      </c>
      <c r="G96" s="50">
        <v>0</v>
      </c>
      <c r="H96" s="50">
        <v>0</v>
      </c>
      <c r="I96" s="50">
        <f t="shared" si="15"/>
        <v>0</v>
      </c>
    </row>
    <row r="97" spans="2:9" ht="12" customHeight="1">
      <c r="B97" s="48" t="s">
        <v>84</v>
      </c>
      <c r="C97" s="49"/>
      <c r="D97" s="47">
        <v>0</v>
      </c>
      <c r="E97" s="50">
        <v>0</v>
      </c>
      <c r="F97" s="50">
        <f t="shared" si="16"/>
        <v>0</v>
      </c>
      <c r="G97" s="50">
        <v>0</v>
      </c>
      <c r="H97" s="50">
        <v>0</v>
      </c>
      <c r="I97" s="50">
        <f t="shared" si="15"/>
        <v>0</v>
      </c>
    </row>
    <row r="98" spans="2:9" ht="12" customHeight="1">
      <c r="B98" s="45" t="s">
        <v>85</v>
      </c>
      <c r="C98" s="46"/>
      <c r="D98" s="47">
        <f>SUM(D99:D107)</f>
        <v>305475438.55</v>
      </c>
      <c r="E98" s="47">
        <f>SUM(E99:E107)</f>
        <v>-640900</v>
      </c>
      <c r="F98" s="47">
        <f>SUM(F99:F107)</f>
        <v>304834538.55</v>
      </c>
      <c r="G98" s="47">
        <f>SUM(G99:G107)</f>
        <v>24097914.29</v>
      </c>
      <c r="H98" s="47">
        <f>SUM(H99:H107)</f>
        <v>24097914.29</v>
      </c>
      <c r="I98" s="50">
        <f t="shared" si="15"/>
        <v>280736624.26</v>
      </c>
    </row>
    <row r="99" spans="2:9" ht="12" customHeight="1">
      <c r="B99" s="48" t="s">
        <v>86</v>
      </c>
      <c r="C99" s="49"/>
      <c r="D99" s="47">
        <v>723049.52</v>
      </c>
      <c r="E99" s="50">
        <v>0</v>
      </c>
      <c r="F99" s="47">
        <f t="shared" si="16"/>
        <v>723049.52</v>
      </c>
      <c r="G99" s="50">
        <v>98049</v>
      </c>
      <c r="H99" s="50">
        <v>98049</v>
      </c>
      <c r="I99" s="50">
        <f t="shared" si="15"/>
        <v>625000.52</v>
      </c>
    </row>
    <row r="100" spans="2:9" ht="12" customHeight="1">
      <c r="B100" s="48" t="s">
        <v>87</v>
      </c>
      <c r="C100" s="49"/>
      <c r="D100" s="47">
        <v>30414104.74</v>
      </c>
      <c r="E100" s="50">
        <v>0</v>
      </c>
      <c r="F100" s="47">
        <f t="shared" si="16"/>
        <v>30414104.74</v>
      </c>
      <c r="G100" s="50">
        <v>0</v>
      </c>
      <c r="H100" s="50">
        <v>0</v>
      </c>
      <c r="I100" s="50">
        <f t="shared" si="15"/>
        <v>30414104.74</v>
      </c>
    </row>
    <row r="101" spans="2:9" ht="12" customHeight="1">
      <c r="B101" s="48" t="s">
        <v>88</v>
      </c>
      <c r="C101" s="49"/>
      <c r="D101" s="47">
        <v>0</v>
      </c>
      <c r="E101" s="50">
        <v>0</v>
      </c>
      <c r="F101" s="50">
        <f t="shared" si="16"/>
        <v>0</v>
      </c>
      <c r="G101" s="50">
        <v>0</v>
      </c>
      <c r="H101" s="50">
        <v>0</v>
      </c>
      <c r="I101" s="50">
        <f t="shared" si="15"/>
        <v>0</v>
      </c>
    </row>
    <row r="102" spans="2:9" ht="12" customHeight="1">
      <c r="B102" s="48" t="s">
        <v>89</v>
      </c>
      <c r="C102" s="49"/>
      <c r="D102" s="47">
        <v>60000</v>
      </c>
      <c r="E102" s="50">
        <v>0</v>
      </c>
      <c r="F102" s="47">
        <f t="shared" si="16"/>
        <v>60000</v>
      </c>
      <c r="G102" s="50">
        <v>0</v>
      </c>
      <c r="H102" s="50">
        <v>0</v>
      </c>
      <c r="I102" s="50">
        <f t="shared" si="15"/>
        <v>60000</v>
      </c>
    </row>
    <row r="103" spans="2:9" ht="12" customHeight="1">
      <c r="B103" s="48" t="s">
        <v>90</v>
      </c>
      <c r="C103" s="49"/>
      <c r="D103" s="47">
        <v>271432052</v>
      </c>
      <c r="E103" s="50">
        <v>0</v>
      </c>
      <c r="F103" s="47">
        <f t="shared" si="16"/>
        <v>271432052</v>
      </c>
      <c r="G103" s="50">
        <v>23643640.06</v>
      </c>
      <c r="H103" s="50">
        <v>23643640.06</v>
      </c>
      <c r="I103" s="50">
        <f t="shared" si="15"/>
        <v>247788411.94</v>
      </c>
    </row>
    <row r="104" spans="2:9" ht="12" customHeight="1">
      <c r="B104" s="48" t="s">
        <v>91</v>
      </c>
      <c r="C104" s="49"/>
      <c r="D104" s="47">
        <v>1548064.29</v>
      </c>
      <c r="E104" s="50">
        <v>0</v>
      </c>
      <c r="F104" s="47">
        <f t="shared" si="16"/>
        <v>1548064.29</v>
      </c>
      <c r="G104" s="50">
        <v>356225.23</v>
      </c>
      <c r="H104" s="50">
        <v>356225.23</v>
      </c>
      <c r="I104" s="50">
        <f t="shared" si="15"/>
        <v>1191839.06</v>
      </c>
    </row>
    <row r="105" spans="2:9" ht="12" customHeight="1">
      <c r="B105" s="48" t="s">
        <v>92</v>
      </c>
      <c r="C105" s="49"/>
      <c r="D105" s="47">
        <v>698168</v>
      </c>
      <c r="E105" s="50">
        <v>-640900</v>
      </c>
      <c r="F105" s="47">
        <f t="shared" si="16"/>
        <v>57268</v>
      </c>
      <c r="G105" s="50">
        <v>0</v>
      </c>
      <c r="H105" s="50">
        <v>0</v>
      </c>
      <c r="I105" s="50">
        <f t="shared" si="15"/>
        <v>57268</v>
      </c>
    </row>
    <row r="106" spans="2:9" ht="12" customHeight="1">
      <c r="B106" s="48" t="s">
        <v>93</v>
      </c>
      <c r="C106" s="49"/>
      <c r="D106" s="47">
        <v>0</v>
      </c>
      <c r="E106" s="50">
        <v>0</v>
      </c>
      <c r="F106" s="50">
        <f t="shared" si="16"/>
        <v>0</v>
      </c>
      <c r="G106" s="50">
        <v>0</v>
      </c>
      <c r="H106" s="50">
        <v>0</v>
      </c>
      <c r="I106" s="50">
        <f t="shared" si="15"/>
        <v>0</v>
      </c>
    </row>
    <row r="107" spans="2:9" ht="12" customHeight="1">
      <c r="B107" s="48" t="s">
        <v>94</v>
      </c>
      <c r="C107" s="49"/>
      <c r="D107" s="47">
        <v>600000</v>
      </c>
      <c r="E107" s="50">
        <v>0</v>
      </c>
      <c r="F107" s="47">
        <f t="shared" si="16"/>
        <v>600000</v>
      </c>
      <c r="G107" s="50">
        <v>0</v>
      </c>
      <c r="H107" s="50">
        <v>0</v>
      </c>
      <c r="I107" s="50">
        <f t="shared" si="15"/>
        <v>600000</v>
      </c>
    </row>
    <row r="108" spans="2:9" ht="12" customHeight="1">
      <c r="B108" s="45" t="s">
        <v>95</v>
      </c>
      <c r="C108" s="46"/>
      <c r="D108" s="47">
        <f>SUM(D109:D117)</f>
        <v>47140871.279999994</v>
      </c>
      <c r="E108" s="47">
        <f>SUM(E109:E117)</f>
        <v>-1804564.01</v>
      </c>
      <c r="F108" s="47">
        <f>SUM(F109:F117)</f>
        <v>45336307.269999996</v>
      </c>
      <c r="G108" s="47">
        <f>SUM(G109:G117)</f>
        <v>6147461.37</v>
      </c>
      <c r="H108" s="47">
        <f>SUM(H109:H117)</f>
        <v>6147461.37</v>
      </c>
      <c r="I108" s="50">
        <f t="shared" si="15"/>
        <v>39188845.9</v>
      </c>
    </row>
    <row r="109" spans="2:9" ht="12" customHeight="1">
      <c r="B109" s="48" t="s">
        <v>96</v>
      </c>
      <c r="C109" s="49"/>
      <c r="D109" s="47">
        <v>881451</v>
      </c>
      <c r="E109" s="50">
        <v>3306</v>
      </c>
      <c r="F109" s="50">
        <f>D109+E109</f>
        <v>884757</v>
      </c>
      <c r="G109" s="50">
        <v>181734.54</v>
      </c>
      <c r="H109" s="50">
        <v>181734.54</v>
      </c>
      <c r="I109" s="50">
        <f t="shared" si="15"/>
        <v>703022.46</v>
      </c>
    </row>
    <row r="110" spans="2:9" ht="12" customHeight="1">
      <c r="B110" s="48" t="s">
        <v>97</v>
      </c>
      <c r="C110" s="49"/>
      <c r="D110" s="47">
        <v>1900000</v>
      </c>
      <c r="E110" s="50">
        <v>0</v>
      </c>
      <c r="F110" s="50">
        <f aca="true" t="shared" si="17" ref="F110:F117">D110+E110</f>
        <v>1900000</v>
      </c>
      <c r="G110" s="50">
        <v>924072.24</v>
      </c>
      <c r="H110" s="50">
        <v>924072.24</v>
      </c>
      <c r="I110" s="50">
        <f t="shared" si="15"/>
        <v>975927.76</v>
      </c>
    </row>
    <row r="111" spans="2:9" ht="12" customHeight="1">
      <c r="B111" s="48" t="s">
        <v>98</v>
      </c>
      <c r="C111" s="49"/>
      <c r="D111" s="47">
        <v>36665024.19</v>
      </c>
      <c r="E111" s="50">
        <v>-1804564.01</v>
      </c>
      <c r="F111" s="50">
        <f t="shared" si="17"/>
        <v>34860460.18</v>
      </c>
      <c r="G111" s="50">
        <v>5040456.58</v>
      </c>
      <c r="H111" s="50">
        <v>5040456.58</v>
      </c>
      <c r="I111" s="50">
        <f t="shared" si="15"/>
        <v>29820003.6</v>
      </c>
    </row>
    <row r="112" spans="2:9" ht="12" customHeight="1">
      <c r="B112" s="48" t="s">
        <v>99</v>
      </c>
      <c r="C112" s="49"/>
      <c r="D112" s="47">
        <v>240000</v>
      </c>
      <c r="E112" s="50">
        <v>0</v>
      </c>
      <c r="F112" s="50">
        <f t="shared" si="17"/>
        <v>240000</v>
      </c>
      <c r="G112" s="50">
        <v>0</v>
      </c>
      <c r="H112" s="50">
        <v>0</v>
      </c>
      <c r="I112" s="50">
        <f t="shared" si="15"/>
        <v>240000</v>
      </c>
    </row>
    <row r="113" spans="2:9" ht="12" customHeight="1">
      <c r="B113" s="48" t="s">
        <v>100</v>
      </c>
      <c r="C113" s="49"/>
      <c r="D113" s="47">
        <v>5537528.08</v>
      </c>
      <c r="E113" s="50">
        <v>0</v>
      </c>
      <c r="F113" s="50">
        <f t="shared" si="17"/>
        <v>5537528.08</v>
      </c>
      <c r="G113" s="50">
        <v>0</v>
      </c>
      <c r="H113" s="50">
        <v>0</v>
      </c>
      <c r="I113" s="50">
        <f t="shared" si="15"/>
        <v>5537528.08</v>
      </c>
    </row>
    <row r="114" spans="2:9" ht="12" customHeight="1">
      <c r="B114" s="48" t="s">
        <v>101</v>
      </c>
      <c r="C114" s="49"/>
      <c r="D114" s="47">
        <v>0</v>
      </c>
      <c r="E114" s="50">
        <v>0</v>
      </c>
      <c r="F114" s="50">
        <f t="shared" si="17"/>
        <v>0</v>
      </c>
      <c r="G114" s="50">
        <v>0</v>
      </c>
      <c r="H114" s="50">
        <v>0</v>
      </c>
      <c r="I114" s="50">
        <f t="shared" si="15"/>
        <v>0</v>
      </c>
    </row>
    <row r="115" spans="2:9" ht="12" customHeight="1">
      <c r="B115" s="48" t="s">
        <v>102</v>
      </c>
      <c r="C115" s="49"/>
      <c r="D115" s="47">
        <v>1916868.01</v>
      </c>
      <c r="E115" s="50">
        <v>-3306</v>
      </c>
      <c r="F115" s="50">
        <f t="shared" si="17"/>
        <v>1913562.01</v>
      </c>
      <c r="G115" s="50">
        <v>1198.01</v>
      </c>
      <c r="H115" s="50">
        <v>1198.01</v>
      </c>
      <c r="I115" s="50">
        <f t="shared" si="15"/>
        <v>1912364</v>
      </c>
    </row>
    <row r="116" spans="2:9" ht="12" customHeight="1">
      <c r="B116" s="48" t="s">
        <v>103</v>
      </c>
      <c r="C116" s="49"/>
      <c r="D116" s="47">
        <v>0</v>
      </c>
      <c r="E116" s="50">
        <v>0</v>
      </c>
      <c r="F116" s="50">
        <f t="shared" si="17"/>
        <v>0</v>
      </c>
      <c r="G116" s="50">
        <v>0</v>
      </c>
      <c r="H116" s="50">
        <v>0</v>
      </c>
      <c r="I116" s="50">
        <f t="shared" si="15"/>
        <v>0</v>
      </c>
    </row>
    <row r="117" spans="2:9" ht="12" customHeight="1">
      <c r="B117" s="48" t="s">
        <v>104</v>
      </c>
      <c r="C117" s="49"/>
      <c r="D117" s="47">
        <v>0</v>
      </c>
      <c r="E117" s="50">
        <v>0</v>
      </c>
      <c r="F117" s="50">
        <f t="shared" si="17"/>
        <v>0</v>
      </c>
      <c r="G117" s="50">
        <v>0</v>
      </c>
      <c r="H117" s="50">
        <v>0</v>
      </c>
      <c r="I117" s="50">
        <f t="shared" si="15"/>
        <v>0</v>
      </c>
    </row>
    <row r="118" spans="2:9" ht="12" customHeight="1">
      <c r="B118" s="257" t="s">
        <v>105</v>
      </c>
      <c r="C118" s="258"/>
      <c r="D118" s="47">
        <f>SUM(D119:D127)</f>
        <v>340138335.99</v>
      </c>
      <c r="E118" s="47">
        <f>SUM(E119:E127)</f>
        <v>2445464.01</v>
      </c>
      <c r="F118" s="47">
        <f>SUM(F119:F127)</f>
        <v>342583800</v>
      </c>
      <c r="G118" s="47">
        <f>SUM(G119:G127)</f>
        <v>177168848.38</v>
      </c>
      <c r="H118" s="47">
        <f>SUM(H119:H127)</f>
        <v>177168848.38</v>
      </c>
      <c r="I118" s="50">
        <f t="shared" si="15"/>
        <v>165414951.62</v>
      </c>
    </row>
    <row r="119" spans="2:9" ht="12" customHeight="1">
      <c r="B119" s="48" t="s">
        <v>106</v>
      </c>
      <c r="C119" s="49"/>
      <c r="D119" s="47">
        <v>0</v>
      </c>
      <c r="E119" s="50">
        <v>0</v>
      </c>
      <c r="F119" s="50">
        <f>D119+E119</f>
        <v>0</v>
      </c>
      <c r="G119" s="50">
        <v>0</v>
      </c>
      <c r="H119" s="50">
        <v>0</v>
      </c>
      <c r="I119" s="50">
        <f t="shared" si="15"/>
        <v>0</v>
      </c>
    </row>
    <row r="120" spans="2:9" ht="12" customHeight="1">
      <c r="B120" s="48" t="s">
        <v>107</v>
      </c>
      <c r="C120" s="49"/>
      <c r="D120" s="47">
        <v>340138335.99</v>
      </c>
      <c r="E120" s="50">
        <v>-9138335.99</v>
      </c>
      <c r="F120" s="50">
        <f aca="true" t="shared" si="18" ref="F120:F127">D120+E120</f>
        <v>331000000</v>
      </c>
      <c r="G120" s="50">
        <v>165612248.38</v>
      </c>
      <c r="H120" s="50">
        <v>165612248.38</v>
      </c>
      <c r="I120" s="50">
        <f t="shared" si="15"/>
        <v>165387751.62</v>
      </c>
    </row>
    <row r="121" spans="2:9" ht="12" customHeight="1">
      <c r="B121" s="48" t="s">
        <v>108</v>
      </c>
      <c r="C121" s="49"/>
      <c r="D121" s="47">
        <v>0</v>
      </c>
      <c r="E121" s="50">
        <v>0</v>
      </c>
      <c r="F121" s="50">
        <f t="shared" si="18"/>
        <v>0</v>
      </c>
      <c r="G121" s="50">
        <v>0</v>
      </c>
      <c r="H121" s="50">
        <v>0</v>
      </c>
      <c r="I121" s="50">
        <f t="shared" si="15"/>
        <v>0</v>
      </c>
    </row>
    <row r="122" spans="2:9" ht="12" customHeight="1">
      <c r="B122" s="48" t="s">
        <v>109</v>
      </c>
      <c r="C122" s="49"/>
      <c r="D122" s="47">
        <v>0</v>
      </c>
      <c r="E122" s="50">
        <v>11583800</v>
      </c>
      <c r="F122" s="50">
        <f t="shared" si="18"/>
        <v>11583800</v>
      </c>
      <c r="G122" s="50">
        <v>11556600</v>
      </c>
      <c r="H122" s="50">
        <v>11556600</v>
      </c>
      <c r="I122" s="50">
        <f t="shared" si="15"/>
        <v>27200</v>
      </c>
    </row>
    <row r="123" spans="2:9" ht="12" customHeight="1">
      <c r="B123" s="48" t="s">
        <v>110</v>
      </c>
      <c r="C123" s="49"/>
      <c r="D123" s="47">
        <v>0</v>
      </c>
      <c r="E123" s="50">
        <v>0</v>
      </c>
      <c r="F123" s="50">
        <f t="shared" si="18"/>
        <v>0</v>
      </c>
      <c r="G123" s="50">
        <v>0</v>
      </c>
      <c r="H123" s="50">
        <v>0</v>
      </c>
      <c r="I123" s="50">
        <f t="shared" si="15"/>
        <v>0</v>
      </c>
    </row>
    <row r="124" spans="2:9" ht="12" customHeight="1">
      <c r="B124" s="48" t="s">
        <v>111</v>
      </c>
      <c r="C124" s="49"/>
      <c r="D124" s="47">
        <v>0</v>
      </c>
      <c r="E124" s="50">
        <v>0</v>
      </c>
      <c r="F124" s="50">
        <f t="shared" si="18"/>
        <v>0</v>
      </c>
      <c r="G124" s="50">
        <v>0</v>
      </c>
      <c r="H124" s="50">
        <v>0</v>
      </c>
      <c r="I124" s="50">
        <f t="shared" si="15"/>
        <v>0</v>
      </c>
    </row>
    <row r="125" spans="2:9" ht="12" customHeight="1">
      <c r="B125" s="48" t="s">
        <v>112</v>
      </c>
      <c r="C125" s="49"/>
      <c r="D125" s="47">
        <v>0</v>
      </c>
      <c r="E125" s="50">
        <v>0</v>
      </c>
      <c r="F125" s="50">
        <f t="shared" si="18"/>
        <v>0</v>
      </c>
      <c r="G125" s="50">
        <v>0</v>
      </c>
      <c r="H125" s="50">
        <v>0</v>
      </c>
      <c r="I125" s="50">
        <f t="shared" si="15"/>
        <v>0</v>
      </c>
    </row>
    <row r="126" spans="2:9" ht="12" customHeight="1">
      <c r="B126" s="48" t="s">
        <v>113</v>
      </c>
      <c r="C126" s="49"/>
      <c r="D126" s="47">
        <v>0</v>
      </c>
      <c r="E126" s="50">
        <v>0</v>
      </c>
      <c r="F126" s="50">
        <f t="shared" si="18"/>
        <v>0</v>
      </c>
      <c r="G126" s="50">
        <v>0</v>
      </c>
      <c r="H126" s="50">
        <v>0</v>
      </c>
      <c r="I126" s="50">
        <f t="shared" si="15"/>
        <v>0</v>
      </c>
    </row>
    <row r="127" spans="2:9" ht="12" customHeight="1">
      <c r="B127" s="48" t="s">
        <v>114</v>
      </c>
      <c r="C127" s="49"/>
      <c r="D127" s="47">
        <v>0</v>
      </c>
      <c r="E127" s="50">
        <v>0</v>
      </c>
      <c r="F127" s="50">
        <f t="shared" si="18"/>
        <v>0</v>
      </c>
      <c r="G127" s="50">
        <v>0</v>
      </c>
      <c r="H127" s="50">
        <v>0</v>
      </c>
      <c r="I127" s="50">
        <f t="shared" si="15"/>
        <v>0</v>
      </c>
    </row>
    <row r="128" spans="2:9" ht="12" customHeight="1">
      <c r="B128" s="45" t="s">
        <v>115</v>
      </c>
      <c r="C128" s="46"/>
      <c r="D128" s="47">
        <f>SUM(D129:D137)</f>
        <v>1124335.7</v>
      </c>
      <c r="E128" s="47">
        <f>SUM(E129:E137)</f>
        <v>0</v>
      </c>
      <c r="F128" s="47">
        <f>SUM(F129:F137)</f>
        <v>1124335.7</v>
      </c>
      <c r="G128" s="47">
        <f>SUM(G129:G137)</f>
        <v>0</v>
      </c>
      <c r="H128" s="47">
        <f>SUM(H129:H137)</f>
        <v>0</v>
      </c>
      <c r="I128" s="50">
        <f t="shared" si="15"/>
        <v>1124335.7</v>
      </c>
    </row>
    <row r="129" spans="2:9" ht="12" customHeight="1">
      <c r="B129" s="48" t="s">
        <v>116</v>
      </c>
      <c r="C129" s="49"/>
      <c r="D129" s="47">
        <v>0</v>
      </c>
      <c r="E129" s="50">
        <v>0</v>
      </c>
      <c r="F129" s="50">
        <f aca="true" t="shared" si="19" ref="F129:F136">D129+E129</f>
        <v>0</v>
      </c>
      <c r="G129" s="50">
        <v>0</v>
      </c>
      <c r="H129" s="50">
        <v>0</v>
      </c>
      <c r="I129" s="50">
        <f t="shared" si="15"/>
        <v>0</v>
      </c>
    </row>
    <row r="130" spans="2:9" ht="12" customHeight="1">
      <c r="B130" s="48" t="s">
        <v>117</v>
      </c>
      <c r="C130" s="49"/>
      <c r="D130" s="47">
        <v>0</v>
      </c>
      <c r="E130" s="50">
        <v>0</v>
      </c>
      <c r="F130" s="50">
        <f t="shared" si="19"/>
        <v>0</v>
      </c>
      <c r="G130" s="50">
        <v>0</v>
      </c>
      <c r="H130" s="50">
        <v>0</v>
      </c>
      <c r="I130" s="50">
        <f t="shared" si="15"/>
        <v>0</v>
      </c>
    </row>
    <row r="131" spans="2:9" ht="12" customHeight="1">
      <c r="B131" s="48" t="s">
        <v>118</v>
      </c>
      <c r="C131" s="49"/>
      <c r="D131" s="47">
        <v>0</v>
      </c>
      <c r="E131" s="50">
        <v>0</v>
      </c>
      <c r="F131" s="50">
        <f t="shared" si="19"/>
        <v>0</v>
      </c>
      <c r="G131" s="50">
        <v>0</v>
      </c>
      <c r="H131" s="50">
        <v>0</v>
      </c>
      <c r="I131" s="50">
        <f t="shared" si="15"/>
        <v>0</v>
      </c>
    </row>
    <row r="132" spans="2:9" ht="12" customHeight="1">
      <c r="B132" s="48" t="s">
        <v>119</v>
      </c>
      <c r="C132" s="49"/>
      <c r="D132" s="47">
        <v>0</v>
      </c>
      <c r="E132" s="50">
        <v>0</v>
      </c>
      <c r="F132" s="50">
        <f t="shared" si="19"/>
        <v>0</v>
      </c>
      <c r="G132" s="50">
        <v>0</v>
      </c>
      <c r="H132" s="50">
        <v>0</v>
      </c>
      <c r="I132" s="50">
        <f t="shared" si="15"/>
        <v>0</v>
      </c>
    </row>
    <row r="133" spans="2:9" ht="12" customHeight="1">
      <c r="B133" s="48" t="s">
        <v>120</v>
      </c>
      <c r="C133" s="49"/>
      <c r="D133" s="47">
        <v>0</v>
      </c>
      <c r="E133" s="50">
        <v>0</v>
      </c>
      <c r="F133" s="50">
        <f t="shared" si="19"/>
        <v>0</v>
      </c>
      <c r="G133" s="50">
        <v>0</v>
      </c>
      <c r="H133" s="50">
        <v>0</v>
      </c>
      <c r="I133" s="50">
        <f t="shared" si="15"/>
        <v>0</v>
      </c>
    </row>
    <row r="134" spans="2:9" ht="12" customHeight="1">
      <c r="B134" s="48" t="s">
        <v>121</v>
      </c>
      <c r="C134" s="49"/>
      <c r="D134" s="47">
        <v>0</v>
      </c>
      <c r="E134" s="50">
        <v>0</v>
      </c>
      <c r="F134" s="50">
        <f t="shared" si="19"/>
        <v>0</v>
      </c>
      <c r="G134" s="50">
        <v>0</v>
      </c>
      <c r="H134" s="50">
        <v>0</v>
      </c>
      <c r="I134" s="50">
        <f t="shared" si="15"/>
        <v>0</v>
      </c>
    </row>
    <row r="135" spans="2:9" ht="12" customHeight="1">
      <c r="B135" s="48" t="s">
        <v>122</v>
      </c>
      <c r="C135" s="49"/>
      <c r="D135" s="47">
        <v>0</v>
      </c>
      <c r="E135" s="50">
        <v>0</v>
      </c>
      <c r="F135" s="50">
        <f t="shared" si="19"/>
        <v>0</v>
      </c>
      <c r="G135" s="50">
        <v>0</v>
      </c>
      <c r="H135" s="50">
        <v>0</v>
      </c>
      <c r="I135" s="50">
        <f t="shared" si="15"/>
        <v>0</v>
      </c>
    </row>
    <row r="136" spans="2:9" ht="12" customHeight="1">
      <c r="B136" s="48" t="s">
        <v>123</v>
      </c>
      <c r="C136" s="49"/>
      <c r="D136" s="47">
        <v>0</v>
      </c>
      <c r="E136" s="50">
        <v>0</v>
      </c>
      <c r="F136" s="50">
        <f t="shared" si="19"/>
        <v>0</v>
      </c>
      <c r="G136" s="50">
        <v>0</v>
      </c>
      <c r="H136" s="50">
        <v>0</v>
      </c>
      <c r="I136" s="50">
        <f t="shared" si="15"/>
        <v>0</v>
      </c>
    </row>
    <row r="137" spans="2:9" ht="12" customHeight="1">
      <c r="B137" s="48" t="s">
        <v>124</v>
      </c>
      <c r="C137" s="49"/>
      <c r="D137" s="47">
        <v>1124335.7</v>
      </c>
      <c r="E137" s="50">
        <v>0</v>
      </c>
      <c r="F137" s="50">
        <f>D137+E137</f>
        <v>1124335.7</v>
      </c>
      <c r="G137" s="50">
        <v>0</v>
      </c>
      <c r="H137" s="50">
        <v>0</v>
      </c>
      <c r="I137" s="50">
        <f t="shared" si="15"/>
        <v>1124335.7</v>
      </c>
    </row>
    <row r="138" spans="2:9" ht="12" customHeight="1">
      <c r="B138" s="45" t="s">
        <v>125</v>
      </c>
      <c r="C138" s="46"/>
      <c r="D138" s="47">
        <f>SUM(D139:D141)</f>
        <v>0</v>
      </c>
      <c r="E138" s="47">
        <f>SUM(E139:E141)</f>
        <v>0</v>
      </c>
      <c r="F138" s="47">
        <f>SUM(F139:F141)</f>
        <v>0</v>
      </c>
      <c r="G138" s="47">
        <f>SUM(G139:G141)</f>
        <v>0</v>
      </c>
      <c r="H138" s="47">
        <f>SUM(H139:H141)</f>
        <v>0</v>
      </c>
      <c r="I138" s="50">
        <f t="shared" si="15"/>
        <v>0</v>
      </c>
    </row>
    <row r="139" spans="2:9" ht="12" customHeight="1">
      <c r="B139" s="48" t="s">
        <v>126</v>
      </c>
      <c r="C139" s="49"/>
      <c r="D139" s="47">
        <v>0</v>
      </c>
      <c r="E139" s="50">
        <v>0</v>
      </c>
      <c r="F139" s="50">
        <f>D139+E139</f>
        <v>0</v>
      </c>
      <c r="G139" s="50">
        <v>0</v>
      </c>
      <c r="H139" s="50">
        <v>0</v>
      </c>
      <c r="I139" s="50">
        <f t="shared" si="15"/>
        <v>0</v>
      </c>
    </row>
    <row r="140" spans="2:9" ht="12" customHeight="1">
      <c r="B140" s="48" t="s">
        <v>127</v>
      </c>
      <c r="C140" s="49"/>
      <c r="D140" s="47">
        <v>0</v>
      </c>
      <c r="E140" s="50">
        <v>0</v>
      </c>
      <c r="F140" s="50">
        <f>D140+E140</f>
        <v>0</v>
      </c>
      <c r="G140" s="50">
        <v>0</v>
      </c>
      <c r="H140" s="50">
        <v>0</v>
      </c>
      <c r="I140" s="50">
        <f t="shared" si="15"/>
        <v>0</v>
      </c>
    </row>
    <row r="141" spans="2:9" ht="12" customHeight="1">
      <c r="B141" s="48" t="s">
        <v>128</v>
      </c>
      <c r="C141" s="49"/>
      <c r="D141" s="47">
        <v>0</v>
      </c>
      <c r="E141" s="50">
        <v>0</v>
      </c>
      <c r="F141" s="50">
        <f>D141+E141</f>
        <v>0</v>
      </c>
      <c r="G141" s="50">
        <v>0</v>
      </c>
      <c r="H141" s="50">
        <v>0</v>
      </c>
      <c r="I141" s="50">
        <f t="shared" si="15"/>
        <v>0</v>
      </c>
    </row>
    <row r="142" spans="2:9" ht="12" customHeight="1">
      <c r="B142" s="45" t="s">
        <v>129</v>
      </c>
      <c r="C142" s="46"/>
      <c r="D142" s="47">
        <f>SUM(D143:D150)</f>
        <v>0</v>
      </c>
      <c r="E142" s="47">
        <f>SUM(E143:E150)</f>
        <v>0</v>
      </c>
      <c r="F142" s="47">
        <f>F143+F144+F145+F146+F147+F149+F150</f>
        <v>0</v>
      </c>
      <c r="G142" s="47">
        <f>SUM(G143:G150)</f>
        <v>0</v>
      </c>
      <c r="H142" s="47">
        <f>SUM(H143:H150)</f>
        <v>0</v>
      </c>
      <c r="I142" s="50">
        <f t="shared" si="15"/>
        <v>0</v>
      </c>
    </row>
    <row r="143" spans="2:9" ht="12" customHeight="1">
      <c r="B143" s="48" t="s">
        <v>130</v>
      </c>
      <c r="C143" s="49"/>
      <c r="D143" s="47">
        <v>0</v>
      </c>
      <c r="E143" s="50">
        <v>0</v>
      </c>
      <c r="F143" s="50">
        <f aca="true" t="shared" si="20" ref="F143:F150">D143+E143</f>
        <v>0</v>
      </c>
      <c r="G143" s="50">
        <v>0</v>
      </c>
      <c r="H143" s="50">
        <v>0</v>
      </c>
      <c r="I143" s="50">
        <f t="shared" si="15"/>
        <v>0</v>
      </c>
    </row>
    <row r="144" spans="2:9" ht="12" customHeight="1">
      <c r="B144" s="48" t="s">
        <v>131</v>
      </c>
      <c r="C144" s="49"/>
      <c r="D144" s="47">
        <v>0</v>
      </c>
      <c r="E144" s="50">
        <v>0</v>
      </c>
      <c r="F144" s="50">
        <f t="shared" si="20"/>
        <v>0</v>
      </c>
      <c r="G144" s="50">
        <v>0</v>
      </c>
      <c r="H144" s="50">
        <v>0</v>
      </c>
      <c r="I144" s="50">
        <f t="shared" si="15"/>
        <v>0</v>
      </c>
    </row>
    <row r="145" spans="2:9" ht="12" customHeight="1">
      <c r="B145" s="48" t="s">
        <v>132</v>
      </c>
      <c r="C145" s="49"/>
      <c r="D145" s="47">
        <v>0</v>
      </c>
      <c r="E145" s="50">
        <v>0</v>
      </c>
      <c r="F145" s="50">
        <f t="shared" si="20"/>
        <v>0</v>
      </c>
      <c r="G145" s="50">
        <v>0</v>
      </c>
      <c r="H145" s="50">
        <v>0</v>
      </c>
      <c r="I145" s="50">
        <f t="shared" si="15"/>
        <v>0</v>
      </c>
    </row>
    <row r="146" spans="2:9" ht="12" customHeight="1">
      <c r="B146" s="48" t="s">
        <v>133</v>
      </c>
      <c r="C146" s="49"/>
      <c r="D146" s="47">
        <v>0</v>
      </c>
      <c r="E146" s="50">
        <v>0</v>
      </c>
      <c r="F146" s="50">
        <f t="shared" si="20"/>
        <v>0</v>
      </c>
      <c r="G146" s="50">
        <v>0</v>
      </c>
      <c r="H146" s="50">
        <v>0</v>
      </c>
      <c r="I146" s="50">
        <f t="shared" si="15"/>
        <v>0</v>
      </c>
    </row>
    <row r="147" spans="2:9" ht="12" customHeight="1">
      <c r="B147" s="48" t="s">
        <v>134</v>
      </c>
      <c r="C147" s="49"/>
      <c r="D147" s="47">
        <v>0</v>
      </c>
      <c r="E147" s="50">
        <v>0</v>
      </c>
      <c r="F147" s="50">
        <f t="shared" si="20"/>
        <v>0</v>
      </c>
      <c r="G147" s="50">
        <v>0</v>
      </c>
      <c r="H147" s="50">
        <v>0</v>
      </c>
      <c r="I147" s="50">
        <f t="shared" si="15"/>
        <v>0</v>
      </c>
    </row>
    <row r="148" spans="2:9" ht="12" customHeight="1">
      <c r="B148" s="48" t="s">
        <v>135</v>
      </c>
      <c r="C148" s="49"/>
      <c r="D148" s="47">
        <v>0</v>
      </c>
      <c r="E148" s="50">
        <v>0</v>
      </c>
      <c r="F148" s="50">
        <f t="shared" si="20"/>
        <v>0</v>
      </c>
      <c r="G148" s="50">
        <v>0</v>
      </c>
      <c r="H148" s="50">
        <v>0</v>
      </c>
      <c r="I148" s="50">
        <f t="shared" si="15"/>
        <v>0</v>
      </c>
    </row>
    <row r="149" spans="2:9" ht="12" customHeight="1">
      <c r="B149" s="48" t="s">
        <v>136</v>
      </c>
      <c r="C149" s="49"/>
      <c r="D149" s="47">
        <v>0</v>
      </c>
      <c r="E149" s="50">
        <v>0</v>
      </c>
      <c r="F149" s="50">
        <f t="shared" si="20"/>
        <v>0</v>
      </c>
      <c r="G149" s="50">
        <v>0</v>
      </c>
      <c r="H149" s="50">
        <v>0</v>
      </c>
      <c r="I149" s="50">
        <f t="shared" si="15"/>
        <v>0</v>
      </c>
    </row>
    <row r="150" spans="2:9" ht="12" customHeight="1">
      <c r="B150" s="48" t="s">
        <v>137</v>
      </c>
      <c r="C150" s="49"/>
      <c r="D150" s="47">
        <v>0</v>
      </c>
      <c r="E150" s="50">
        <v>0</v>
      </c>
      <c r="F150" s="50">
        <f t="shared" si="20"/>
        <v>0</v>
      </c>
      <c r="G150" s="50">
        <v>0</v>
      </c>
      <c r="H150" s="50">
        <v>0</v>
      </c>
      <c r="I150" s="50">
        <f t="shared" si="15"/>
        <v>0</v>
      </c>
    </row>
    <row r="151" spans="2:9" ht="12" customHeight="1">
      <c r="B151" s="45" t="s">
        <v>138</v>
      </c>
      <c r="C151" s="46"/>
      <c r="D151" s="47">
        <f>SUM(D152:D154)</f>
        <v>0</v>
      </c>
      <c r="E151" s="47">
        <f>SUM(E152:E154)</f>
        <v>0</v>
      </c>
      <c r="F151" s="47">
        <f>SUM(F152:F154)</f>
        <v>0</v>
      </c>
      <c r="G151" s="47">
        <f>SUM(G152:G154)</f>
        <v>0</v>
      </c>
      <c r="H151" s="47">
        <f>SUM(H152:H154)</f>
        <v>0</v>
      </c>
      <c r="I151" s="50">
        <f t="shared" si="15"/>
        <v>0</v>
      </c>
    </row>
    <row r="152" spans="2:9" ht="12" customHeight="1">
      <c r="B152" s="48" t="s">
        <v>139</v>
      </c>
      <c r="C152" s="49"/>
      <c r="D152" s="47">
        <v>0</v>
      </c>
      <c r="E152" s="50">
        <v>0</v>
      </c>
      <c r="F152" s="50">
        <f>D152+E152</f>
        <v>0</v>
      </c>
      <c r="G152" s="50">
        <v>0</v>
      </c>
      <c r="H152" s="50">
        <v>0</v>
      </c>
      <c r="I152" s="50">
        <f t="shared" si="15"/>
        <v>0</v>
      </c>
    </row>
    <row r="153" spans="2:9" ht="12" customHeight="1">
      <c r="B153" s="48" t="s">
        <v>140</v>
      </c>
      <c r="C153" s="49"/>
      <c r="D153" s="47">
        <v>0</v>
      </c>
      <c r="E153" s="50">
        <v>0</v>
      </c>
      <c r="F153" s="50">
        <f>D153+E153</f>
        <v>0</v>
      </c>
      <c r="G153" s="50">
        <v>0</v>
      </c>
      <c r="H153" s="50">
        <v>0</v>
      </c>
      <c r="I153" s="50">
        <f t="shared" si="15"/>
        <v>0</v>
      </c>
    </row>
    <row r="154" spans="2:9" ht="12" customHeight="1">
      <c r="B154" s="48" t="s">
        <v>141</v>
      </c>
      <c r="C154" s="49"/>
      <c r="D154" s="47">
        <v>0</v>
      </c>
      <c r="E154" s="50">
        <v>0</v>
      </c>
      <c r="F154" s="50">
        <f>D154+E154</f>
        <v>0</v>
      </c>
      <c r="G154" s="50">
        <v>0</v>
      </c>
      <c r="H154" s="50">
        <v>0</v>
      </c>
      <c r="I154" s="50">
        <f aca="true" t="shared" si="21" ref="I154:I162">F154-G154</f>
        <v>0</v>
      </c>
    </row>
    <row r="155" spans="2:9" ht="12" customHeight="1">
      <c r="B155" s="45" t="s">
        <v>142</v>
      </c>
      <c r="C155" s="46"/>
      <c r="D155" s="47">
        <f>SUM(D156:D162)</f>
        <v>0</v>
      </c>
      <c r="E155" s="47">
        <f>SUM(E156:E162)</f>
        <v>0</v>
      </c>
      <c r="F155" s="47">
        <f>SUM(F156:F162)</f>
        <v>0</v>
      </c>
      <c r="G155" s="47">
        <f>SUM(G156:G162)</f>
        <v>0</v>
      </c>
      <c r="H155" s="47">
        <f>SUM(H156:H162)</f>
        <v>0</v>
      </c>
      <c r="I155" s="50">
        <f t="shared" si="21"/>
        <v>0</v>
      </c>
    </row>
    <row r="156" spans="2:9" ht="12" customHeight="1">
      <c r="B156" s="48" t="s">
        <v>143</v>
      </c>
      <c r="C156" s="49"/>
      <c r="D156" s="47">
        <v>0</v>
      </c>
      <c r="E156" s="50">
        <v>0</v>
      </c>
      <c r="F156" s="50">
        <f aca="true" t="shared" si="22" ref="F156:F162">D156+E156</f>
        <v>0</v>
      </c>
      <c r="G156" s="50">
        <v>0</v>
      </c>
      <c r="H156" s="50">
        <v>0</v>
      </c>
      <c r="I156" s="50">
        <f t="shared" si="21"/>
        <v>0</v>
      </c>
    </row>
    <row r="157" spans="2:9" ht="12" customHeight="1">
      <c r="B157" s="48" t="s">
        <v>144</v>
      </c>
      <c r="C157" s="49"/>
      <c r="D157" s="47">
        <v>0</v>
      </c>
      <c r="E157" s="50">
        <v>0</v>
      </c>
      <c r="F157" s="50">
        <f t="shared" si="22"/>
        <v>0</v>
      </c>
      <c r="G157" s="50">
        <v>0</v>
      </c>
      <c r="H157" s="50">
        <v>0</v>
      </c>
      <c r="I157" s="50">
        <f t="shared" si="21"/>
        <v>0</v>
      </c>
    </row>
    <row r="158" spans="2:9" ht="12" customHeight="1">
      <c r="B158" s="48" t="s">
        <v>145</v>
      </c>
      <c r="C158" s="49"/>
      <c r="D158" s="47">
        <v>0</v>
      </c>
      <c r="E158" s="50">
        <v>0</v>
      </c>
      <c r="F158" s="50">
        <f t="shared" si="22"/>
        <v>0</v>
      </c>
      <c r="G158" s="50">
        <v>0</v>
      </c>
      <c r="H158" s="50">
        <v>0</v>
      </c>
      <c r="I158" s="50">
        <f t="shared" si="21"/>
        <v>0</v>
      </c>
    </row>
    <row r="159" spans="2:9" ht="12" customHeight="1">
      <c r="B159" s="48" t="s">
        <v>146</v>
      </c>
      <c r="C159" s="49"/>
      <c r="D159" s="47">
        <v>0</v>
      </c>
      <c r="E159" s="50">
        <v>0</v>
      </c>
      <c r="F159" s="50">
        <f t="shared" si="22"/>
        <v>0</v>
      </c>
      <c r="G159" s="50">
        <v>0</v>
      </c>
      <c r="H159" s="50">
        <v>0</v>
      </c>
      <c r="I159" s="50">
        <f t="shared" si="21"/>
        <v>0</v>
      </c>
    </row>
    <row r="160" spans="2:9" ht="12" customHeight="1">
      <c r="B160" s="48" t="s">
        <v>147</v>
      </c>
      <c r="C160" s="49"/>
      <c r="D160" s="47">
        <v>0</v>
      </c>
      <c r="E160" s="50">
        <v>0</v>
      </c>
      <c r="F160" s="50">
        <f t="shared" si="22"/>
        <v>0</v>
      </c>
      <c r="G160" s="50">
        <v>0</v>
      </c>
      <c r="H160" s="50">
        <v>0</v>
      </c>
      <c r="I160" s="50">
        <f t="shared" si="21"/>
        <v>0</v>
      </c>
    </row>
    <row r="161" spans="2:9" ht="12" customHeight="1">
      <c r="B161" s="48" t="s">
        <v>148</v>
      </c>
      <c r="C161" s="49"/>
      <c r="D161" s="47">
        <v>0</v>
      </c>
      <c r="E161" s="50">
        <v>0</v>
      </c>
      <c r="F161" s="50">
        <f t="shared" si="22"/>
        <v>0</v>
      </c>
      <c r="G161" s="50">
        <v>0</v>
      </c>
      <c r="H161" s="50">
        <v>0</v>
      </c>
      <c r="I161" s="50">
        <f t="shared" si="21"/>
        <v>0</v>
      </c>
    </row>
    <row r="162" spans="2:9" ht="12" customHeight="1">
      <c r="B162" s="48" t="s">
        <v>149</v>
      </c>
      <c r="C162" s="49"/>
      <c r="D162" s="47">
        <v>0</v>
      </c>
      <c r="E162" s="50">
        <v>0</v>
      </c>
      <c r="F162" s="50">
        <f t="shared" si="22"/>
        <v>0</v>
      </c>
      <c r="G162" s="50">
        <v>0</v>
      </c>
      <c r="H162" s="50">
        <v>0</v>
      </c>
      <c r="I162" s="50">
        <f t="shared" si="21"/>
        <v>0</v>
      </c>
    </row>
    <row r="163" spans="2:9" ht="5.25" customHeight="1">
      <c r="B163" s="65"/>
      <c r="C163" s="66"/>
      <c r="D163" s="47"/>
      <c r="E163" s="50"/>
      <c r="F163" s="50"/>
      <c r="G163" s="50"/>
      <c r="H163" s="50"/>
      <c r="I163" s="50"/>
    </row>
    <row r="164" spans="2:9" ht="13.5">
      <c r="B164" s="67" t="s">
        <v>67</v>
      </c>
      <c r="C164" s="68"/>
      <c r="D164" s="44">
        <f aca="true" t="shared" si="23" ref="D164:I164">D10+D89</f>
        <v>1010822045.5200001</v>
      </c>
      <c r="E164" s="44">
        <f t="shared" si="23"/>
        <v>2.1827872842550278E-11</v>
      </c>
      <c r="F164" s="44">
        <f t="shared" si="23"/>
        <v>1010822045.5200001</v>
      </c>
      <c r="G164" s="44">
        <f t="shared" si="23"/>
        <v>319803488.97</v>
      </c>
      <c r="H164" s="44">
        <f t="shared" si="23"/>
        <v>319803488.97</v>
      </c>
      <c r="I164" s="44">
        <f t="shared" si="23"/>
        <v>691018556.55</v>
      </c>
    </row>
    <row r="165" spans="2:9" ht="14.25" thickBot="1">
      <c r="B165" s="69"/>
      <c r="C165" s="70"/>
      <c r="D165" s="53"/>
      <c r="E165" s="54"/>
      <c r="F165" s="54"/>
      <c r="G165" s="54"/>
      <c r="H165" s="54"/>
      <c r="I165" s="54"/>
    </row>
    <row r="167" ht="16.5" customHeight="1"/>
    <row r="168" spans="3:8" ht="13.5">
      <c r="C168" s="259" t="s">
        <v>29</v>
      </c>
      <c r="D168" s="259"/>
      <c r="F168" s="260" t="s">
        <v>26</v>
      </c>
      <c r="G168" s="260"/>
      <c r="H168" s="260"/>
    </row>
    <row r="169" spans="3:8" ht="13.5">
      <c r="C169" s="259" t="s">
        <v>27</v>
      </c>
      <c r="D169" s="259"/>
      <c r="F169" s="261" t="s">
        <v>30</v>
      </c>
      <c r="G169" s="261"/>
      <c r="H169" s="261"/>
    </row>
    <row r="170" spans="6:8" ht="13.5">
      <c r="F170" s="261"/>
      <c r="G170" s="261"/>
      <c r="H170" s="261"/>
    </row>
  </sheetData>
  <sheetProtection/>
  <mergeCells count="20">
    <mergeCell ref="C87:D87"/>
    <mergeCell ref="F87:H88"/>
    <mergeCell ref="B2:I2"/>
    <mergeCell ref="B3:I3"/>
    <mergeCell ref="B4:I4"/>
    <mergeCell ref="B5:I5"/>
    <mergeCell ref="B6:I6"/>
    <mergeCell ref="B7:C9"/>
    <mergeCell ref="D7:H8"/>
    <mergeCell ref="I7:I9"/>
    <mergeCell ref="B118:C118"/>
    <mergeCell ref="C168:D168"/>
    <mergeCell ref="F168:H168"/>
    <mergeCell ref="C169:D169"/>
    <mergeCell ref="F169:H170"/>
    <mergeCell ref="B39:C39"/>
    <mergeCell ref="B49:C49"/>
    <mergeCell ref="B63:C63"/>
    <mergeCell ref="C86:D86"/>
    <mergeCell ref="F86:H86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portrait" scale="59" r:id="rId1"/>
  <rowBreaks count="1" manualBreakCount="1">
    <brk id="8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zoomScalePageLayoutView="0" workbookViewId="0" topLeftCell="A1">
      <pane ySplit="8" topLeftCell="A27" activePane="bottomLeft" state="frozen"/>
      <selection pane="topLeft" activeCell="A1" sqref="A1"/>
      <selection pane="bottomLeft" activeCell="G41" sqref="G41"/>
    </sheetView>
  </sheetViews>
  <sheetFormatPr defaultColWidth="11.00390625" defaultRowHeight="15"/>
  <cols>
    <col min="1" max="1" width="4.421875" style="7" customWidth="1"/>
    <col min="2" max="2" width="39.00390625" style="7" customWidth="1"/>
    <col min="3" max="3" width="14.00390625" style="7" customWidth="1"/>
    <col min="4" max="4" width="13.28125" style="7" customWidth="1"/>
    <col min="5" max="5" width="12.8515625" style="7" customWidth="1"/>
    <col min="6" max="6" width="13.00390625" style="7" customWidth="1"/>
    <col min="7" max="7" width="14.28125" style="7" customWidth="1"/>
    <col min="8" max="8" width="13.57421875" style="7" customWidth="1"/>
    <col min="9" max="16384" width="11.00390625" style="7" customWidth="1"/>
  </cols>
  <sheetData>
    <row r="1" ht="14.25" thickBot="1"/>
    <row r="2" spans="2:8" ht="13.5">
      <c r="B2" s="277" t="s">
        <v>24</v>
      </c>
      <c r="C2" s="278"/>
      <c r="D2" s="278"/>
      <c r="E2" s="278"/>
      <c r="F2" s="278"/>
      <c r="G2" s="278"/>
      <c r="H2" s="279"/>
    </row>
    <row r="3" spans="2:8" ht="13.5">
      <c r="B3" s="205" t="s">
        <v>0</v>
      </c>
      <c r="C3" s="206"/>
      <c r="D3" s="206"/>
      <c r="E3" s="206"/>
      <c r="F3" s="206"/>
      <c r="G3" s="206"/>
      <c r="H3" s="207"/>
    </row>
    <row r="4" spans="2:8" ht="13.5">
      <c r="B4" s="205" t="s">
        <v>68</v>
      </c>
      <c r="C4" s="206"/>
      <c r="D4" s="206"/>
      <c r="E4" s="206"/>
      <c r="F4" s="206"/>
      <c r="G4" s="206"/>
      <c r="H4" s="207"/>
    </row>
    <row r="5" spans="2:8" ht="13.5">
      <c r="B5" s="205" t="s">
        <v>28</v>
      </c>
      <c r="C5" s="206"/>
      <c r="D5" s="206"/>
      <c r="E5" s="206"/>
      <c r="F5" s="206"/>
      <c r="G5" s="206"/>
      <c r="H5" s="207"/>
    </row>
    <row r="6" spans="2:8" ht="14.25" thickBot="1">
      <c r="B6" s="208" t="s">
        <v>2</v>
      </c>
      <c r="C6" s="209"/>
      <c r="D6" s="209"/>
      <c r="E6" s="209"/>
      <c r="F6" s="209"/>
      <c r="G6" s="209"/>
      <c r="H6" s="210"/>
    </row>
    <row r="7" spans="2:8" ht="14.25" thickBot="1">
      <c r="B7" s="238" t="s">
        <v>3</v>
      </c>
      <c r="C7" s="280" t="s">
        <v>4</v>
      </c>
      <c r="D7" s="281"/>
      <c r="E7" s="281"/>
      <c r="F7" s="281"/>
      <c r="G7" s="282"/>
      <c r="H7" s="238" t="s">
        <v>5</v>
      </c>
    </row>
    <row r="8" spans="2:8" ht="27.75" thickBot="1">
      <c r="B8" s="239"/>
      <c r="C8" s="1" t="s">
        <v>6</v>
      </c>
      <c r="D8" s="1" t="s">
        <v>69</v>
      </c>
      <c r="E8" s="1" t="s">
        <v>70</v>
      </c>
      <c r="F8" s="1" t="s">
        <v>32</v>
      </c>
      <c r="G8" s="1" t="s">
        <v>10</v>
      </c>
      <c r="H8" s="239"/>
    </row>
    <row r="9" spans="2:8" ht="13.5">
      <c r="B9" s="31" t="s">
        <v>71</v>
      </c>
      <c r="C9" s="32">
        <f aca="true" t="shared" si="0" ref="C9:H9">SUM(C10:C17)</f>
        <v>280909000</v>
      </c>
      <c r="D9" s="32">
        <f t="shared" si="0"/>
        <v>0</v>
      </c>
      <c r="E9" s="32">
        <f t="shared" si="0"/>
        <v>280909000</v>
      </c>
      <c r="F9" s="32">
        <f t="shared" si="0"/>
        <v>101053561.24</v>
      </c>
      <c r="G9" s="32">
        <f t="shared" si="0"/>
        <v>101053561.24</v>
      </c>
      <c r="H9" s="32">
        <f t="shared" si="0"/>
        <v>179855438.76</v>
      </c>
    </row>
    <row r="10" spans="2:8" ht="24.75" customHeight="1">
      <c r="B10" s="33" t="s">
        <v>72</v>
      </c>
      <c r="C10" s="12">
        <v>280909000</v>
      </c>
      <c r="D10" s="12">
        <v>0</v>
      </c>
      <c r="E10" s="12">
        <f>C10+D10</f>
        <v>280909000</v>
      </c>
      <c r="F10" s="12">
        <v>101053561.24</v>
      </c>
      <c r="G10" s="12">
        <v>101053561.24</v>
      </c>
      <c r="H10" s="34">
        <f>E10-F10</f>
        <v>179855438.76</v>
      </c>
    </row>
    <row r="11" spans="2:8" ht="13.5">
      <c r="B11" s="33"/>
      <c r="C11" s="11"/>
      <c r="D11" s="11"/>
      <c r="E11" s="11"/>
      <c r="F11" s="11"/>
      <c r="G11" s="11"/>
      <c r="H11" s="34"/>
    </row>
    <row r="12" spans="2:8" ht="13.5">
      <c r="B12" s="33"/>
      <c r="C12" s="11"/>
      <c r="D12" s="11"/>
      <c r="E12" s="11"/>
      <c r="F12" s="11"/>
      <c r="G12" s="11"/>
      <c r="H12" s="34"/>
    </row>
    <row r="13" spans="2:8" ht="13.5">
      <c r="B13" s="33"/>
      <c r="C13" s="11"/>
      <c r="D13" s="11"/>
      <c r="E13" s="11"/>
      <c r="F13" s="11"/>
      <c r="G13" s="11"/>
      <c r="H13" s="34"/>
    </row>
    <row r="14" spans="2:8" ht="13.5">
      <c r="B14" s="33"/>
      <c r="C14" s="11"/>
      <c r="D14" s="11"/>
      <c r="E14" s="11"/>
      <c r="F14" s="11"/>
      <c r="G14" s="11"/>
      <c r="H14" s="34"/>
    </row>
    <row r="15" spans="2:8" ht="13.5">
      <c r="B15" s="33"/>
      <c r="C15" s="11"/>
      <c r="D15" s="11"/>
      <c r="E15" s="11"/>
      <c r="F15" s="11"/>
      <c r="G15" s="11"/>
      <c r="H15" s="34"/>
    </row>
    <row r="16" spans="2:8" ht="13.5">
      <c r="B16" s="33"/>
      <c r="C16" s="11"/>
      <c r="D16" s="11"/>
      <c r="E16" s="11"/>
      <c r="F16" s="11"/>
      <c r="G16" s="11"/>
      <c r="H16" s="34"/>
    </row>
    <row r="17" spans="2:8" ht="13.5">
      <c r="B17" s="33"/>
      <c r="C17" s="11"/>
      <c r="D17" s="11"/>
      <c r="E17" s="11"/>
      <c r="F17" s="11"/>
      <c r="G17" s="11"/>
      <c r="H17" s="34"/>
    </row>
    <row r="18" spans="2:8" ht="13.5">
      <c r="B18" s="35"/>
      <c r="C18" s="11"/>
      <c r="D18" s="11"/>
      <c r="E18" s="11"/>
      <c r="F18" s="11"/>
      <c r="G18" s="11"/>
      <c r="H18" s="11"/>
    </row>
    <row r="19" spans="2:8" ht="13.5">
      <c r="B19" s="36" t="s">
        <v>73</v>
      </c>
      <c r="C19" s="9">
        <f aca="true" t="shared" si="1" ref="C19:H19">SUM(C20:C27)</f>
        <v>729913045.52</v>
      </c>
      <c r="D19" s="9">
        <f t="shared" si="1"/>
        <v>0</v>
      </c>
      <c r="E19" s="9">
        <f t="shared" si="1"/>
        <v>729913045.52</v>
      </c>
      <c r="F19" s="9">
        <f t="shared" si="1"/>
        <v>218749927.73</v>
      </c>
      <c r="G19" s="9">
        <f t="shared" si="1"/>
        <v>218749927.73</v>
      </c>
      <c r="H19" s="9">
        <f t="shared" si="1"/>
        <v>511163117.78999996</v>
      </c>
    </row>
    <row r="20" spans="2:8" ht="27">
      <c r="B20" s="33" t="s">
        <v>72</v>
      </c>
      <c r="C20" s="12">
        <v>729913045.52</v>
      </c>
      <c r="D20" s="12">
        <v>0</v>
      </c>
      <c r="E20" s="12">
        <f>C20+D20</f>
        <v>729913045.52</v>
      </c>
      <c r="F20" s="12">
        <v>218749927.73</v>
      </c>
      <c r="G20" s="12">
        <v>218749927.73</v>
      </c>
      <c r="H20" s="34">
        <f>E20-F20</f>
        <v>511163117.78999996</v>
      </c>
    </row>
    <row r="21" spans="2:8" ht="13.5">
      <c r="B21" s="33"/>
      <c r="C21" s="12"/>
      <c r="D21" s="12"/>
      <c r="E21" s="12"/>
      <c r="F21" s="12"/>
      <c r="G21" s="12"/>
      <c r="H21" s="34"/>
    </row>
    <row r="22" spans="2:8" ht="13.5">
      <c r="B22" s="33"/>
      <c r="C22" s="12"/>
      <c r="D22" s="12"/>
      <c r="E22" s="12"/>
      <c r="F22" s="12"/>
      <c r="G22" s="12"/>
      <c r="H22" s="34"/>
    </row>
    <row r="23" spans="2:8" ht="13.5">
      <c r="B23" s="33"/>
      <c r="C23" s="12"/>
      <c r="D23" s="12"/>
      <c r="E23" s="12"/>
      <c r="F23" s="12"/>
      <c r="G23" s="12"/>
      <c r="H23" s="34"/>
    </row>
    <row r="24" spans="2:8" ht="13.5">
      <c r="B24" s="33"/>
      <c r="C24" s="11"/>
      <c r="D24" s="11"/>
      <c r="E24" s="11"/>
      <c r="F24" s="11"/>
      <c r="G24" s="11"/>
      <c r="H24" s="34"/>
    </row>
    <row r="25" spans="2:8" ht="13.5">
      <c r="B25" s="33"/>
      <c r="C25" s="11"/>
      <c r="D25" s="11"/>
      <c r="E25" s="11"/>
      <c r="F25" s="11"/>
      <c r="G25" s="11"/>
      <c r="H25" s="34"/>
    </row>
    <row r="26" spans="2:8" ht="13.5">
      <c r="B26" s="33"/>
      <c r="C26" s="11"/>
      <c r="D26" s="11"/>
      <c r="E26" s="11"/>
      <c r="F26" s="11"/>
      <c r="G26" s="11"/>
      <c r="H26" s="34"/>
    </row>
    <row r="27" spans="2:8" ht="13.5">
      <c r="B27" s="33"/>
      <c r="C27" s="11"/>
      <c r="D27" s="11"/>
      <c r="E27" s="11"/>
      <c r="F27" s="11"/>
      <c r="G27" s="11"/>
      <c r="H27" s="34"/>
    </row>
    <row r="28" spans="2:8" ht="13.5">
      <c r="B28" s="35"/>
      <c r="C28" s="11"/>
      <c r="D28" s="11"/>
      <c r="E28" s="11"/>
      <c r="F28" s="11"/>
      <c r="G28" s="11"/>
      <c r="H28" s="34"/>
    </row>
    <row r="29" spans="2:8" ht="13.5">
      <c r="B29" s="31" t="s">
        <v>67</v>
      </c>
      <c r="C29" s="10">
        <f aca="true" t="shared" si="2" ref="C29:H29">C9+C19</f>
        <v>1010822045.52</v>
      </c>
      <c r="D29" s="10">
        <f t="shared" si="2"/>
        <v>0</v>
      </c>
      <c r="E29" s="10">
        <f t="shared" si="2"/>
        <v>1010822045.52</v>
      </c>
      <c r="F29" s="10">
        <f t="shared" si="2"/>
        <v>319803488.96999997</v>
      </c>
      <c r="G29" s="10">
        <f t="shared" si="2"/>
        <v>319803488.96999997</v>
      </c>
      <c r="H29" s="10">
        <f t="shared" si="2"/>
        <v>691018556.55</v>
      </c>
    </row>
    <row r="30" spans="2:8" ht="14.25" thickBot="1">
      <c r="B30" s="37"/>
      <c r="C30" s="38"/>
      <c r="D30" s="38"/>
      <c r="E30" s="38"/>
      <c r="F30" s="38"/>
      <c r="G30" s="38"/>
      <c r="H30" s="38"/>
    </row>
    <row r="33" spans="2:7" ht="13.5">
      <c r="B33" s="283" t="s">
        <v>29</v>
      </c>
      <c r="C33" s="283"/>
      <c r="E33" s="227" t="s">
        <v>26</v>
      </c>
      <c r="F33" s="227"/>
      <c r="G33" s="227"/>
    </row>
    <row r="34" spans="2:7" ht="13.5">
      <c r="B34" s="283" t="s">
        <v>27</v>
      </c>
      <c r="C34" s="283"/>
      <c r="E34" s="284" t="s">
        <v>30</v>
      </c>
      <c r="F34" s="284"/>
      <c r="G34" s="284"/>
    </row>
    <row r="35" spans="5:7" ht="13.5">
      <c r="E35" s="284"/>
      <c r="F35" s="284"/>
      <c r="G35" s="284"/>
    </row>
  </sheetData>
  <sheetProtection/>
  <mergeCells count="12">
    <mergeCell ref="B33:C33"/>
    <mergeCell ref="E33:G33"/>
    <mergeCell ref="B34:C34"/>
    <mergeCell ref="E34:G35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PageLayoutView="0" workbookViewId="0" topLeftCell="A1">
      <pane ySplit="8" topLeftCell="A45" activePane="bottomLeft" state="frozen"/>
      <selection pane="topLeft" activeCell="A1" sqref="A1"/>
      <selection pane="bottomLeft" activeCell="J64" sqref="J64"/>
    </sheetView>
  </sheetViews>
  <sheetFormatPr defaultColWidth="11.00390625" defaultRowHeight="15"/>
  <cols>
    <col min="1" max="1" width="52.8515625" style="7" customWidth="1"/>
    <col min="2" max="2" width="11.28125" style="7" customWidth="1"/>
    <col min="3" max="3" width="14.421875" style="7" customWidth="1"/>
    <col min="4" max="4" width="13.8515625" style="7" customWidth="1"/>
    <col min="5" max="5" width="14.140625" style="7" customWidth="1"/>
    <col min="6" max="6" width="14.57421875" style="7" customWidth="1"/>
    <col min="7" max="7" width="15.28125" style="7" customWidth="1"/>
    <col min="8" max="16384" width="11.00390625" style="7" customWidth="1"/>
  </cols>
  <sheetData>
    <row r="1" spans="1:7" ht="13.5">
      <c r="A1" s="202" t="s">
        <v>24</v>
      </c>
      <c r="B1" s="203"/>
      <c r="C1" s="203"/>
      <c r="D1" s="203"/>
      <c r="E1" s="203"/>
      <c r="F1" s="203"/>
      <c r="G1" s="285"/>
    </row>
    <row r="2" spans="1:7" ht="13.5">
      <c r="A2" s="230" t="s">
        <v>0</v>
      </c>
      <c r="B2" s="231"/>
      <c r="C2" s="231"/>
      <c r="D2" s="231"/>
      <c r="E2" s="231"/>
      <c r="F2" s="231"/>
      <c r="G2" s="286"/>
    </row>
    <row r="3" spans="1:7" ht="13.5">
      <c r="A3" s="230" t="s">
        <v>31</v>
      </c>
      <c r="B3" s="231"/>
      <c r="C3" s="231"/>
      <c r="D3" s="231"/>
      <c r="E3" s="231"/>
      <c r="F3" s="231"/>
      <c r="G3" s="286"/>
    </row>
    <row r="4" spans="1:7" ht="13.5">
      <c r="A4" s="230" t="s">
        <v>28</v>
      </c>
      <c r="B4" s="231"/>
      <c r="C4" s="231"/>
      <c r="D4" s="231"/>
      <c r="E4" s="231"/>
      <c r="F4" s="231"/>
      <c r="G4" s="286"/>
    </row>
    <row r="5" spans="1:7" ht="14.25" thickBot="1">
      <c r="A5" s="233" t="s">
        <v>2</v>
      </c>
      <c r="B5" s="234"/>
      <c r="C5" s="234"/>
      <c r="D5" s="234"/>
      <c r="E5" s="234"/>
      <c r="F5" s="234"/>
      <c r="G5" s="287"/>
    </row>
    <row r="6" spans="1:7" ht="13.5">
      <c r="A6" s="202" t="s">
        <v>3</v>
      </c>
      <c r="B6" s="277" t="s">
        <v>4</v>
      </c>
      <c r="C6" s="278"/>
      <c r="D6" s="278"/>
      <c r="E6" s="278"/>
      <c r="F6" s="279"/>
      <c r="G6" s="238" t="s">
        <v>5</v>
      </c>
    </row>
    <row r="7" spans="1:7" ht="14.25" thickBot="1">
      <c r="A7" s="230"/>
      <c r="B7" s="208"/>
      <c r="C7" s="209"/>
      <c r="D7" s="209"/>
      <c r="E7" s="209"/>
      <c r="F7" s="210"/>
      <c r="G7" s="288"/>
    </row>
    <row r="8" spans="1:7" ht="27.75" thickBot="1">
      <c r="A8" s="233"/>
      <c r="B8" s="19" t="s">
        <v>6</v>
      </c>
      <c r="C8" s="1" t="s">
        <v>7</v>
      </c>
      <c r="D8" s="1" t="s">
        <v>8</v>
      </c>
      <c r="E8" s="1" t="s">
        <v>32</v>
      </c>
      <c r="F8" s="1" t="s">
        <v>10</v>
      </c>
      <c r="G8" s="239"/>
    </row>
    <row r="9" spans="1:7" ht="6.75" customHeight="1">
      <c r="A9" s="20"/>
      <c r="B9" s="21"/>
      <c r="C9" s="21"/>
      <c r="D9" s="21"/>
      <c r="E9" s="21"/>
      <c r="F9" s="21"/>
      <c r="G9" s="21"/>
    </row>
    <row r="10" spans="1:7" ht="13.5">
      <c r="A10" s="22" t="s">
        <v>33</v>
      </c>
      <c r="B10" s="23">
        <f aca="true" t="shared" si="0" ref="B10:G10">B11+B21+B30+B41</f>
        <v>280909000</v>
      </c>
      <c r="C10" s="23">
        <f t="shared" si="0"/>
        <v>0</v>
      </c>
      <c r="D10" s="23">
        <f t="shared" si="0"/>
        <v>280909000</v>
      </c>
      <c r="E10" s="23">
        <f t="shared" si="0"/>
        <v>101053561.24</v>
      </c>
      <c r="F10" s="23">
        <f t="shared" si="0"/>
        <v>101053561.24</v>
      </c>
      <c r="G10" s="23">
        <f t="shared" si="0"/>
        <v>179855438.76</v>
      </c>
    </row>
    <row r="11" spans="1:7" ht="13.5">
      <c r="A11" s="22" t="s">
        <v>34</v>
      </c>
      <c r="B11" s="23">
        <f>SUM(B12:B19)</f>
        <v>0</v>
      </c>
      <c r="C11" s="23">
        <f>SUM(C12:C19)</f>
        <v>0</v>
      </c>
      <c r="D11" s="23">
        <f>SUM(D12:D19)</f>
        <v>0</v>
      </c>
      <c r="E11" s="23">
        <f>SUM(E12:E19)</f>
        <v>0</v>
      </c>
      <c r="F11" s="23">
        <f>SUM(F12:F19)</f>
        <v>0</v>
      </c>
      <c r="G11" s="23">
        <f>D11-E11</f>
        <v>0</v>
      </c>
    </row>
    <row r="12" spans="1:7" ht="12" customHeight="1">
      <c r="A12" s="24" t="s">
        <v>35</v>
      </c>
      <c r="B12" s="25">
        <v>0</v>
      </c>
      <c r="C12" s="25">
        <v>0</v>
      </c>
      <c r="D12" s="25">
        <f>B12+C12</f>
        <v>0</v>
      </c>
      <c r="E12" s="25">
        <v>0</v>
      </c>
      <c r="F12" s="25">
        <v>0</v>
      </c>
      <c r="G12" s="25">
        <f aca="true" t="shared" si="1" ref="G12:G19">D12-E12</f>
        <v>0</v>
      </c>
    </row>
    <row r="13" spans="1:7" ht="12" customHeight="1">
      <c r="A13" s="24" t="s">
        <v>36</v>
      </c>
      <c r="B13" s="25">
        <v>0</v>
      </c>
      <c r="C13" s="25">
        <v>0</v>
      </c>
      <c r="D13" s="25">
        <f aca="true" t="shared" si="2" ref="D13:D19">B13+C13</f>
        <v>0</v>
      </c>
      <c r="E13" s="25">
        <v>0</v>
      </c>
      <c r="F13" s="25">
        <v>0</v>
      </c>
      <c r="G13" s="25">
        <f t="shared" si="1"/>
        <v>0</v>
      </c>
    </row>
    <row r="14" spans="1:7" ht="12" customHeight="1">
      <c r="A14" s="24" t="s">
        <v>37</v>
      </c>
      <c r="B14" s="25">
        <v>0</v>
      </c>
      <c r="C14" s="25">
        <v>0</v>
      </c>
      <c r="D14" s="25">
        <f t="shared" si="2"/>
        <v>0</v>
      </c>
      <c r="E14" s="25">
        <v>0</v>
      </c>
      <c r="F14" s="25">
        <v>0</v>
      </c>
      <c r="G14" s="25">
        <f t="shared" si="1"/>
        <v>0</v>
      </c>
    </row>
    <row r="15" spans="1:7" ht="12" customHeight="1">
      <c r="A15" s="24" t="s">
        <v>38</v>
      </c>
      <c r="B15" s="25">
        <v>0</v>
      </c>
      <c r="C15" s="25">
        <v>0</v>
      </c>
      <c r="D15" s="25">
        <f t="shared" si="2"/>
        <v>0</v>
      </c>
      <c r="E15" s="25">
        <v>0</v>
      </c>
      <c r="F15" s="25">
        <v>0</v>
      </c>
      <c r="G15" s="25">
        <f t="shared" si="1"/>
        <v>0</v>
      </c>
    </row>
    <row r="16" spans="1:7" ht="12" customHeight="1">
      <c r="A16" s="24" t="s">
        <v>39</v>
      </c>
      <c r="B16" s="25">
        <v>0</v>
      </c>
      <c r="C16" s="25">
        <v>0</v>
      </c>
      <c r="D16" s="25">
        <f t="shared" si="2"/>
        <v>0</v>
      </c>
      <c r="E16" s="25">
        <v>0</v>
      </c>
      <c r="F16" s="25">
        <v>0</v>
      </c>
      <c r="G16" s="25">
        <f t="shared" si="1"/>
        <v>0</v>
      </c>
    </row>
    <row r="17" spans="1:7" ht="12" customHeight="1">
      <c r="A17" s="24" t="s">
        <v>40</v>
      </c>
      <c r="B17" s="25">
        <v>0</v>
      </c>
      <c r="C17" s="25">
        <v>0</v>
      </c>
      <c r="D17" s="25">
        <f t="shared" si="2"/>
        <v>0</v>
      </c>
      <c r="E17" s="25">
        <v>0</v>
      </c>
      <c r="F17" s="25">
        <v>0</v>
      </c>
      <c r="G17" s="25">
        <f t="shared" si="1"/>
        <v>0</v>
      </c>
    </row>
    <row r="18" spans="1:7" ht="12" customHeight="1">
      <c r="A18" s="24" t="s">
        <v>41</v>
      </c>
      <c r="B18" s="25">
        <v>0</v>
      </c>
      <c r="C18" s="25">
        <v>0</v>
      </c>
      <c r="D18" s="25">
        <f t="shared" si="2"/>
        <v>0</v>
      </c>
      <c r="E18" s="25">
        <v>0</v>
      </c>
      <c r="F18" s="25">
        <v>0</v>
      </c>
      <c r="G18" s="25">
        <f t="shared" si="1"/>
        <v>0</v>
      </c>
    </row>
    <row r="19" spans="1:7" ht="12" customHeight="1">
      <c r="A19" s="24" t="s">
        <v>42</v>
      </c>
      <c r="B19" s="25">
        <v>0</v>
      </c>
      <c r="C19" s="25">
        <v>0</v>
      </c>
      <c r="D19" s="25">
        <f t="shared" si="2"/>
        <v>0</v>
      </c>
      <c r="E19" s="25">
        <v>0</v>
      </c>
      <c r="F19" s="25">
        <v>0</v>
      </c>
      <c r="G19" s="25">
        <f t="shared" si="1"/>
        <v>0</v>
      </c>
    </row>
    <row r="20" spans="1:7" ht="6" customHeight="1">
      <c r="A20" s="26"/>
      <c r="B20" s="25"/>
      <c r="C20" s="25"/>
      <c r="D20" s="25"/>
      <c r="E20" s="25"/>
      <c r="F20" s="25"/>
      <c r="G20" s="25"/>
    </row>
    <row r="21" spans="1:7" ht="13.5">
      <c r="A21" s="22" t="s">
        <v>43</v>
      </c>
      <c r="B21" s="23">
        <f>SUM(B22:B28)</f>
        <v>280909000</v>
      </c>
      <c r="C21" s="23">
        <f>SUM(C22:C28)</f>
        <v>0</v>
      </c>
      <c r="D21" s="23">
        <f>SUM(D22:D28)</f>
        <v>280909000</v>
      </c>
      <c r="E21" s="23">
        <f>SUM(E22:E28)</f>
        <v>101053561.24</v>
      </c>
      <c r="F21" s="23">
        <f>SUM(F22:F28)</f>
        <v>101053561.24</v>
      </c>
      <c r="G21" s="23">
        <f aca="true" t="shared" si="3" ref="G21:G28">D21-E21</f>
        <v>179855438.76</v>
      </c>
    </row>
    <row r="22" spans="1:7" ht="12" customHeight="1">
      <c r="A22" s="24" t="s">
        <v>44</v>
      </c>
      <c r="B22" s="25">
        <v>0</v>
      </c>
      <c r="C22" s="25">
        <v>0</v>
      </c>
      <c r="D22" s="25">
        <f aca="true" t="shared" si="4" ref="D22:D28">B22+C22</f>
        <v>0</v>
      </c>
      <c r="E22" s="25">
        <v>0</v>
      </c>
      <c r="F22" s="25">
        <v>0</v>
      </c>
      <c r="G22" s="25">
        <f t="shared" si="3"/>
        <v>0</v>
      </c>
    </row>
    <row r="23" spans="1:7" ht="12" customHeight="1">
      <c r="A23" s="24" t="s">
        <v>45</v>
      </c>
      <c r="B23" s="25">
        <v>0</v>
      </c>
      <c r="C23" s="25">
        <v>0</v>
      </c>
      <c r="D23" s="25">
        <f t="shared" si="4"/>
        <v>0</v>
      </c>
      <c r="E23" s="25">
        <v>0</v>
      </c>
      <c r="F23" s="25">
        <v>0</v>
      </c>
      <c r="G23" s="25">
        <f t="shared" si="3"/>
        <v>0</v>
      </c>
    </row>
    <row r="24" spans="1:7" ht="12" customHeight="1">
      <c r="A24" s="24" t="s">
        <v>46</v>
      </c>
      <c r="B24" s="25">
        <v>280909000</v>
      </c>
      <c r="C24" s="25">
        <v>0</v>
      </c>
      <c r="D24" s="25">
        <f t="shared" si="4"/>
        <v>280909000</v>
      </c>
      <c r="E24" s="25">
        <v>101053561.24</v>
      </c>
      <c r="F24" s="25">
        <v>101053561.24</v>
      </c>
      <c r="G24" s="25">
        <f t="shared" si="3"/>
        <v>179855438.76</v>
      </c>
    </row>
    <row r="25" spans="1:7" ht="12" customHeight="1">
      <c r="A25" s="24" t="s">
        <v>47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3"/>
        <v>0</v>
      </c>
    </row>
    <row r="26" spans="1:7" ht="12" customHeight="1">
      <c r="A26" s="24" t="s">
        <v>48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3"/>
        <v>0</v>
      </c>
    </row>
    <row r="27" spans="1:7" ht="12" customHeight="1">
      <c r="A27" s="24" t="s">
        <v>49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3"/>
        <v>0</v>
      </c>
    </row>
    <row r="28" spans="1:7" ht="12" customHeight="1">
      <c r="A28" s="24" t="s">
        <v>50</v>
      </c>
      <c r="B28" s="25">
        <v>0</v>
      </c>
      <c r="C28" s="25">
        <v>0</v>
      </c>
      <c r="D28" s="25">
        <f t="shared" si="4"/>
        <v>0</v>
      </c>
      <c r="E28" s="25">
        <v>0</v>
      </c>
      <c r="F28" s="25">
        <v>0</v>
      </c>
      <c r="G28" s="25">
        <f t="shared" si="3"/>
        <v>0</v>
      </c>
    </row>
    <row r="29" spans="1:7" ht="6.75" customHeight="1">
      <c r="A29" s="27"/>
      <c r="B29" s="25"/>
      <c r="C29" s="25"/>
      <c r="D29" s="25"/>
      <c r="E29" s="25"/>
      <c r="F29" s="25"/>
      <c r="G29" s="25"/>
    </row>
    <row r="30" spans="1:7" ht="13.5">
      <c r="A30" s="22" t="s">
        <v>51</v>
      </c>
      <c r="B30" s="23">
        <f>SUM(B31:B39)</f>
        <v>0</v>
      </c>
      <c r="C30" s="23">
        <f>SUM(C31:C39)</f>
        <v>0</v>
      </c>
      <c r="D30" s="23">
        <f>SUM(D31:D39)</f>
        <v>0</v>
      </c>
      <c r="E30" s="23">
        <f>SUM(E31:E39)</f>
        <v>0</v>
      </c>
      <c r="F30" s="23">
        <f>SUM(F31:F39)</f>
        <v>0</v>
      </c>
      <c r="G30" s="23">
        <f aca="true" t="shared" si="5" ref="G30:G39">D30-E30</f>
        <v>0</v>
      </c>
    </row>
    <row r="31" spans="1:7" ht="12" customHeight="1">
      <c r="A31" s="24" t="s">
        <v>52</v>
      </c>
      <c r="B31" s="25">
        <v>0</v>
      </c>
      <c r="C31" s="25">
        <v>0</v>
      </c>
      <c r="D31" s="25">
        <f aca="true" t="shared" si="6" ref="D31:D39">B31+C31</f>
        <v>0</v>
      </c>
      <c r="E31" s="25">
        <v>0</v>
      </c>
      <c r="F31" s="25">
        <v>0</v>
      </c>
      <c r="G31" s="25">
        <f t="shared" si="5"/>
        <v>0</v>
      </c>
    </row>
    <row r="32" spans="1:7" ht="12" customHeight="1">
      <c r="A32" s="24" t="s">
        <v>53</v>
      </c>
      <c r="B32" s="25">
        <v>0</v>
      </c>
      <c r="C32" s="25">
        <v>0</v>
      </c>
      <c r="D32" s="25">
        <f t="shared" si="6"/>
        <v>0</v>
      </c>
      <c r="E32" s="25">
        <v>0</v>
      </c>
      <c r="F32" s="25">
        <v>0</v>
      </c>
      <c r="G32" s="25">
        <f t="shared" si="5"/>
        <v>0</v>
      </c>
    </row>
    <row r="33" spans="1:7" ht="12" customHeight="1">
      <c r="A33" s="24" t="s">
        <v>54</v>
      </c>
      <c r="B33" s="25">
        <v>0</v>
      </c>
      <c r="C33" s="25">
        <v>0</v>
      </c>
      <c r="D33" s="25">
        <f t="shared" si="6"/>
        <v>0</v>
      </c>
      <c r="E33" s="25">
        <v>0</v>
      </c>
      <c r="F33" s="25">
        <v>0</v>
      </c>
      <c r="G33" s="25">
        <f t="shared" si="5"/>
        <v>0</v>
      </c>
    </row>
    <row r="34" spans="1:7" ht="12" customHeight="1">
      <c r="A34" s="24" t="s">
        <v>55</v>
      </c>
      <c r="B34" s="25">
        <v>0</v>
      </c>
      <c r="C34" s="25">
        <v>0</v>
      </c>
      <c r="D34" s="25">
        <f t="shared" si="6"/>
        <v>0</v>
      </c>
      <c r="E34" s="25">
        <v>0</v>
      </c>
      <c r="F34" s="25">
        <v>0</v>
      </c>
      <c r="G34" s="25">
        <f t="shared" si="5"/>
        <v>0</v>
      </c>
    </row>
    <row r="35" spans="1:7" ht="12" customHeight="1">
      <c r="A35" s="24" t="s">
        <v>56</v>
      </c>
      <c r="B35" s="25">
        <v>0</v>
      </c>
      <c r="C35" s="25">
        <v>0</v>
      </c>
      <c r="D35" s="25">
        <f t="shared" si="6"/>
        <v>0</v>
      </c>
      <c r="E35" s="25">
        <v>0</v>
      </c>
      <c r="F35" s="25">
        <v>0</v>
      </c>
      <c r="G35" s="25">
        <f t="shared" si="5"/>
        <v>0</v>
      </c>
    </row>
    <row r="36" spans="1:7" ht="12" customHeight="1">
      <c r="A36" s="24" t="s">
        <v>57</v>
      </c>
      <c r="B36" s="25">
        <v>0</v>
      </c>
      <c r="C36" s="25">
        <v>0</v>
      </c>
      <c r="D36" s="25">
        <f t="shared" si="6"/>
        <v>0</v>
      </c>
      <c r="E36" s="25">
        <v>0</v>
      </c>
      <c r="F36" s="25">
        <v>0</v>
      </c>
      <c r="G36" s="25">
        <f t="shared" si="5"/>
        <v>0</v>
      </c>
    </row>
    <row r="37" spans="1:7" ht="12" customHeight="1">
      <c r="A37" s="24" t="s">
        <v>58</v>
      </c>
      <c r="B37" s="25">
        <v>0</v>
      </c>
      <c r="C37" s="25">
        <v>0</v>
      </c>
      <c r="D37" s="25">
        <f t="shared" si="6"/>
        <v>0</v>
      </c>
      <c r="E37" s="25">
        <v>0</v>
      </c>
      <c r="F37" s="25">
        <v>0</v>
      </c>
      <c r="G37" s="25">
        <f t="shared" si="5"/>
        <v>0</v>
      </c>
    </row>
    <row r="38" spans="1:7" ht="12" customHeight="1">
      <c r="A38" s="24" t="s">
        <v>59</v>
      </c>
      <c r="B38" s="25">
        <v>0</v>
      </c>
      <c r="C38" s="25">
        <v>0</v>
      </c>
      <c r="D38" s="25">
        <f t="shared" si="6"/>
        <v>0</v>
      </c>
      <c r="E38" s="25">
        <v>0</v>
      </c>
      <c r="F38" s="25">
        <v>0</v>
      </c>
      <c r="G38" s="25">
        <f t="shared" si="5"/>
        <v>0</v>
      </c>
    </row>
    <row r="39" spans="1:7" ht="12" customHeight="1">
      <c r="A39" s="24" t="s">
        <v>60</v>
      </c>
      <c r="B39" s="25">
        <v>0</v>
      </c>
      <c r="C39" s="25">
        <v>0</v>
      </c>
      <c r="D39" s="25">
        <f t="shared" si="6"/>
        <v>0</v>
      </c>
      <c r="E39" s="25">
        <v>0</v>
      </c>
      <c r="F39" s="25">
        <v>0</v>
      </c>
      <c r="G39" s="25">
        <f t="shared" si="5"/>
        <v>0</v>
      </c>
    </row>
    <row r="40" spans="1:7" ht="6" customHeight="1">
      <c r="A40" s="27"/>
      <c r="B40" s="25"/>
      <c r="C40" s="25"/>
      <c r="D40" s="25"/>
      <c r="E40" s="25"/>
      <c r="F40" s="25"/>
      <c r="G40" s="25"/>
    </row>
    <row r="41" spans="1:7" ht="13.5">
      <c r="A41" s="22" t="s">
        <v>61</v>
      </c>
      <c r="B41" s="23">
        <f>SUM(B42:B45)</f>
        <v>0</v>
      </c>
      <c r="C41" s="23">
        <f>SUM(C42:C45)</f>
        <v>0</v>
      </c>
      <c r="D41" s="23">
        <f>SUM(D42:D45)</f>
        <v>0</v>
      </c>
      <c r="E41" s="23">
        <f>SUM(E42:E45)</f>
        <v>0</v>
      </c>
      <c r="F41" s="23">
        <f>SUM(F42:F45)</f>
        <v>0</v>
      </c>
      <c r="G41" s="23">
        <f>D41-E41</f>
        <v>0</v>
      </c>
    </row>
    <row r="42" spans="1:7" ht="12" customHeight="1">
      <c r="A42" s="24" t="s">
        <v>62</v>
      </c>
      <c r="B42" s="25">
        <v>0</v>
      </c>
      <c r="C42" s="25">
        <v>0</v>
      </c>
      <c r="D42" s="25">
        <f>B42+C42</f>
        <v>0</v>
      </c>
      <c r="E42" s="25">
        <v>0</v>
      </c>
      <c r="F42" s="25">
        <v>0</v>
      </c>
      <c r="G42" s="25">
        <f>D42-E42</f>
        <v>0</v>
      </c>
    </row>
    <row r="43" spans="1:7" ht="26.25">
      <c r="A43" s="28" t="s">
        <v>63</v>
      </c>
      <c r="B43" s="25">
        <v>0</v>
      </c>
      <c r="C43" s="25">
        <v>0</v>
      </c>
      <c r="D43" s="25">
        <f>B43+C43</f>
        <v>0</v>
      </c>
      <c r="E43" s="25">
        <v>0</v>
      </c>
      <c r="F43" s="25">
        <v>0</v>
      </c>
      <c r="G43" s="25">
        <f>D43-E43</f>
        <v>0</v>
      </c>
    </row>
    <row r="44" spans="1:7" ht="12" customHeight="1">
      <c r="A44" s="24" t="s">
        <v>64</v>
      </c>
      <c r="B44" s="25">
        <v>0</v>
      </c>
      <c r="C44" s="25">
        <v>0</v>
      </c>
      <c r="D44" s="25">
        <f>B44+C44</f>
        <v>0</v>
      </c>
      <c r="E44" s="25">
        <v>0</v>
      </c>
      <c r="F44" s="25">
        <v>0</v>
      </c>
      <c r="G44" s="25">
        <f>D44-E44</f>
        <v>0</v>
      </c>
    </row>
    <row r="45" spans="1:7" ht="12" customHeight="1">
      <c r="A45" s="24" t="s">
        <v>65</v>
      </c>
      <c r="B45" s="25">
        <v>0</v>
      </c>
      <c r="C45" s="25">
        <v>0</v>
      </c>
      <c r="D45" s="25">
        <f>B45+C45</f>
        <v>0</v>
      </c>
      <c r="E45" s="25">
        <v>0</v>
      </c>
      <c r="F45" s="25">
        <v>0</v>
      </c>
      <c r="G45" s="25">
        <f>D45-E45</f>
        <v>0</v>
      </c>
    </row>
    <row r="46" spans="1:7" ht="6.75" customHeight="1">
      <c r="A46" s="27"/>
      <c r="B46" s="25"/>
      <c r="C46" s="25"/>
      <c r="D46" s="25"/>
      <c r="E46" s="25"/>
      <c r="F46" s="25"/>
      <c r="G46" s="25"/>
    </row>
    <row r="47" spans="1:7" ht="13.5">
      <c r="A47" s="22" t="s">
        <v>66</v>
      </c>
      <c r="B47" s="23">
        <f>B48+B58+B67+B78</f>
        <v>729913045.52</v>
      </c>
      <c r="C47" s="23">
        <f>C48+C58+C67+C78</f>
        <v>0</v>
      </c>
      <c r="D47" s="23">
        <f>D48+D58+D67+D78</f>
        <v>729913045.52</v>
      </c>
      <c r="E47" s="23">
        <f>E48+E58+E67+E78</f>
        <v>218749927.73</v>
      </c>
      <c r="F47" s="23">
        <f>F48+F58+F67+F78</f>
        <v>218749927.73</v>
      </c>
      <c r="G47" s="23">
        <f aca="true" t="shared" si="7" ref="G47:G82">D47-E47</f>
        <v>511163117.78999996</v>
      </c>
    </row>
    <row r="48" spans="1:7" ht="13.5">
      <c r="A48" s="22" t="s">
        <v>34</v>
      </c>
      <c r="B48" s="23">
        <f>SUM(B49:B56)</f>
        <v>0</v>
      </c>
      <c r="C48" s="23">
        <f>SUM(C49:C56)</f>
        <v>0</v>
      </c>
      <c r="D48" s="23">
        <f>SUM(D49:D56)</f>
        <v>0</v>
      </c>
      <c r="E48" s="23">
        <f>SUM(E49:E56)</f>
        <v>0</v>
      </c>
      <c r="F48" s="23">
        <f>SUM(F49:F56)</f>
        <v>0</v>
      </c>
      <c r="G48" s="23">
        <f t="shared" si="7"/>
        <v>0</v>
      </c>
    </row>
    <row r="49" spans="1:7" ht="12" customHeight="1">
      <c r="A49" s="24" t="s">
        <v>35</v>
      </c>
      <c r="B49" s="25">
        <v>0</v>
      </c>
      <c r="C49" s="25">
        <v>0</v>
      </c>
      <c r="D49" s="25">
        <f aca="true" t="shared" si="8" ref="D49:D56">B49+C49</f>
        <v>0</v>
      </c>
      <c r="E49" s="25">
        <v>0</v>
      </c>
      <c r="F49" s="25">
        <v>0</v>
      </c>
      <c r="G49" s="25">
        <f t="shared" si="7"/>
        <v>0</v>
      </c>
    </row>
    <row r="50" spans="1:7" ht="12" customHeight="1">
      <c r="A50" s="24" t="s">
        <v>36</v>
      </c>
      <c r="B50" s="25">
        <v>0</v>
      </c>
      <c r="C50" s="25">
        <v>0</v>
      </c>
      <c r="D50" s="25">
        <f t="shared" si="8"/>
        <v>0</v>
      </c>
      <c r="E50" s="25">
        <v>0</v>
      </c>
      <c r="F50" s="25">
        <v>0</v>
      </c>
      <c r="G50" s="25">
        <f t="shared" si="7"/>
        <v>0</v>
      </c>
    </row>
    <row r="51" spans="1:7" ht="12" customHeight="1">
      <c r="A51" s="24" t="s">
        <v>37</v>
      </c>
      <c r="B51" s="25">
        <v>0</v>
      </c>
      <c r="C51" s="25">
        <v>0</v>
      </c>
      <c r="D51" s="25">
        <f t="shared" si="8"/>
        <v>0</v>
      </c>
      <c r="E51" s="25">
        <v>0</v>
      </c>
      <c r="F51" s="25">
        <v>0</v>
      </c>
      <c r="G51" s="25">
        <f t="shared" si="7"/>
        <v>0</v>
      </c>
    </row>
    <row r="52" spans="1:7" ht="12" customHeight="1">
      <c r="A52" s="24" t="s">
        <v>38</v>
      </c>
      <c r="B52" s="25">
        <v>0</v>
      </c>
      <c r="C52" s="25">
        <v>0</v>
      </c>
      <c r="D52" s="25">
        <f t="shared" si="8"/>
        <v>0</v>
      </c>
      <c r="E52" s="25">
        <v>0</v>
      </c>
      <c r="F52" s="25">
        <v>0</v>
      </c>
      <c r="G52" s="25">
        <f t="shared" si="7"/>
        <v>0</v>
      </c>
    </row>
    <row r="53" spans="1:7" ht="12" customHeight="1">
      <c r="A53" s="24" t="s">
        <v>39</v>
      </c>
      <c r="B53" s="25">
        <v>0</v>
      </c>
      <c r="C53" s="25">
        <v>0</v>
      </c>
      <c r="D53" s="25">
        <f t="shared" si="8"/>
        <v>0</v>
      </c>
      <c r="E53" s="25">
        <v>0</v>
      </c>
      <c r="F53" s="25">
        <v>0</v>
      </c>
      <c r="G53" s="25">
        <f t="shared" si="7"/>
        <v>0</v>
      </c>
    </row>
    <row r="54" spans="1:7" ht="12" customHeight="1">
      <c r="A54" s="24" t="s">
        <v>40</v>
      </c>
      <c r="B54" s="25">
        <v>0</v>
      </c>
      <c r="C54" s="25">
        <v>0</v>
      </c>
      <c r="D54" s="25">
        <f t="shared" si="8"/>
        <v>0</v>
      </c>
      <c r="E54" s="25">
        <v>0</v>
      </c>
      <c r="F54" s="25">
        <v>0</v>
      </c>
      <c r="G54" s="25">
        <f t="shared" si="7"/>
        <v>0</v>
      </c>
    </row>
    <row r="55" spans="1:7" ht="12" customHeight="1">
      <c r="A55" s="24" t="s">
        <v>41</v>
      </c>
      <c r="B55" s="25">
        <v>0</v>
      </c>
      <c r="C55" s="25">
        <v>0</v>
      </c>
      <c r="D55" s="25">
        <f t="shared" si="8"/>
        <v>0</v>
      </c>
      <c r="E55" s="25">
        <v>0</v>
      </c>
      <c r="F55" s="25">
        <v>0</v>
      </c>
      <c r="G55" s="25">
        <f t="shared" si="7"/>
        <v>0</v>
      </c>
    </row>
    <row r="56" spans="1:7" ht="12" customHeight="1">
      <c r="A56" s="24" t="s">
        <v>42</v>
      </c>
      <c r="B56" s="25">
        <v>0</v>
      </c>
      <c r="C56" s="25">
        <v>0</v>
      </c>
      <c r="D56" s="25">
        <f t="shared" si="8"/>
        <v>0</v>
      </c>
      <c r="E56" s="25">
        <v>0</v>
      </c>
      <c r="F56" s="25">
        <v>0</v>
      </c>
      <c r="G56" s="25">
        <f t="shared" si="7"/>
        <v>0</v>
      </c>
    </row>
    <row r="57" spans="1:7" ht="6" customHeight="1">
      <c r="A57" s="27"/>
      <c r="B57" s="25"/>
      <c r="C57" s="25"/>
      <c r="D57" s="25"/>
      <c r="E57" s="25"/>
      <c r="F57" s="25"/>
      <c r="G57" s="25"/>
    </row>
    <row r="58" spans="1:7" ht="13.5">
      <c r="A58" s="22" t="s">
        <v>43</v>
      </c>
      <c r="B58" s="23">
        <f>SUM(B59:B65)</f>
        <v>729913045.52</v>
      </c>
      <c r="C58" s="23">
        <f>SUM(C59:C65)</f>
        <v>0</v>
      </c>
      <c r="D58" s="23">
        <f>SUM(D59:D65)</f>
        <v>729913045.52</v>
      </c>
      <c r="E58" s="23">
        <f>SUM(E59:E65)</f>
        <v>218749927.73</v>
      </c>
      <c r="F58" s="23">
        <f>SUM(F59:F65)</f>
        <v>218749927.73</v>
      </c>
      <c r="G58" s="23">
        <f t="shared" si="7"/>
        <v>511163117.78999996</v>
      </c>
    </row>
    <row r="59" spans="1:7" ht="12" customHeight="1">
      <c r="A59" s="24" t="s">
        <v>44</v>
      </c>
      <c r="B59" s="25">
        <v>0</v>
      </c>
      <c r="C59" s="25">
        <v>0</v>
      </c>
      <c r="D59" s="25">
        <f aca="true" t="shared" si="9" ref="D59:D65">B59+C59</f>
        <v>0</v>
      </c>
      <c r="E59" s="25">
        <v>0</v>
      </c>
      <c r="F59" s="25">
        <v>0</v>
      </c>
      <c r="G59" s="25">
        <f t="shared" si="7"/>
        <v>0</v>
      </c>
    </row>
    <row r="60" spans="1:7" ht="12" customHeight="1">
      <c r="A60" s="24" t="s">
        <v>45</v>
      </c>
      <c r="B60" s="25">
        <v>0</v>
      </c>
      <c r="C60" s="25">
        <v>0</v>
      </c>
      <c r="D60" s="25">
        <f t="shared" si="9"/>
        <v>0</v>
      </c>
      <c r="E60" s="25">
        <v>0</v>
      </c>
      <c r="F60" s="25">
        <v>0</v>
      </c>
      <c r="G60" s="25">
        <f t="shared" si="7"/>
        <v>0</v>
      </c>
    </row>
    <row r="61" spans="1:7" ht="12" customHeight="1">
      <c r="A61" s="24" t="s">
        <v>46</v>
      </c>
      <c r="B61" s="25">
        <v>729913045.52</v>
      </c>
      <c r="C61" s="25">
        <v>0</v>
      </c>
      <c r="D61" s="25">
        <f t="shared" si="9"/>
        <v>729913045.52</v>
      </c>
      <c r="E61" s="25">
        <v>218749927.73</v>
      </c>
      <c r="F61" s="25">
        <v>218749927.73</v>
      </c>
      <c r="G61" s="25">
        <f t="shared" si="7"/>
        <v>511163117.78999996</v>
      </c>
    </row>
    <row r="62" spans="1:7" ht="12" customHeight="1">
      <c r="A62" s="24" t="s">
        <v>47</v>
      </c>
      <c r="B62" s="25">
        <v>0</v>
      </c>
      <c r="C62" s="25">
        <v>0</v>
      </c>
      <c r="D62" s="25">
        <f t="shared" si="9"/>
        <v>0</v>
      </c>
      <c r="E62" s="25">
        <v>0</v>
      </c>
      <c r="F62" s="25">
        <v>0</v>
      </c>
      <c r="G62" s="25">
        <f t="shared" si="7"/>
        <v>0</v>
      </c>
    </row>
    <row r="63" spans="1:7" ht="12" customHeight="1">
      <c r="A63" s="24" t="s">
        <v>48</v>
      </c>
      <c r="B63" s="25">
        <v>0</v>
      </c>
      <c r="C63" s="25">
        <v>0</v>
      </c>
      <c r="D63" s="25">
        <f t="shared" si="9"/>
        <v>0</v>
      </c>
      <c r="E63" s="25">
        <v>0</v>
      </c>
      <c r="F63" s="25">
        <v>0</v>
      </c>
      <c r="G63" s="25">
        <f t="shared" si="7"/>
        <v>0</v>
      </c>
    </row>
    <row r="64" spans="1:7" ht="12" customHeight="1">
      <c r="A64" s="24" t="s">
        <v>49</v>
      </c>
      <c r="B64" s="25">
        <v>0</v>
      </c>
      <c r="C64" s="25">
        <v>0</v>
      </c>
      <c r="D64" s="25">
        <f t="shared" si="9"/>
        <v>0</v>
      </c>
      <c r="E64" s="25">
        <v>0</v>
      </c>
      <c r="F64" s="25">
        <v>0</v>
      </c>
      <c r="G64" s="25">
        <f t="shared" si="7"/>
        <v>0</v>
      </c>
    </row>
    <row r="65" spans="1:7" ht="12" customHeight="1">
      <c r="A65" s="24" t="s">
        <v>50</v>
      </c>
      <c r="B65" s="25">
        <v>0</v>
      </c>
      <c r="C65" s="25">
        <v>0</v>
      </c>
      <c r="D65" s="25">
        <f t="shared" si="9"/>
        <v>0</v>
      </c>
      <c r="E65" s="25">
        <v>0</v>
      </c>
      <c r="F65" s="25">
        <v>0</v>
      </c>
      <c r="G65" s="25">
        <f t="shared" si="7"/>
        <v>0</v>
      </c>
    </row>
    <row r="66" spans="1:7" ht="6.75" customHeight="1">
      <c r="A66" s="27"/>
      <c r="B66" s="25"/>
      <c r="C66" s="25"/>
      <c r="D66" s="25"/>
      <c r="E66" s="25"/>
      <c r="F66" s="25"/>
      <c r="G66" s="25"/>
    </row>
    <row r="67" spans="1:7" ht="13.5">
      <c r="A67" s="22" t="s">
        <v>51</v>
      </c>
      <c r="B67" s="23">
        <f>SUM(B68:B76)</f>
        <v>0</v>
      </c>
      <c r="C67" s="23">
        <f>SUM(C68:C76)</f>
        <v>0</v>
      </c>
      <c r="D67" s="23">
        <f>SUM(D68:D76)</f>
        <v>0</v>
      </c>
      <c r="E67" s="23">
        <f>SUM(E68:E76)</f>
        <v>0</v>
      </c>
      <c r="F67" s="23">
        <f>SUM(F68:F76)</f>
        <v>0</v>
      </c>
      <c r="G67" s="23">
        <f t="shared" si="7"/>
        <v>0</v>
      </c>
    </row>
    <row r="68" spans="1:7" ht="12" customHeight="1">
      <c r="A68" s="24" t="s">
        <v>52</v>
      </c>
      <c r="B68" s="25">
        <v>0</v>
      </c>
      <c r="C68" s="25">
        <v>0</v>
      </c>
      <c r="D68" s="25">
        <f aca="true" t="shared" si="10" ref="D68:D75">B68+C68</f>
        <v>0</v>
      </c>
      <c r="E68" s="25">
        <v>0</v>
      </c>
      <c r="F68" s="25">
        <v>0</v>
      </c>
      <c r="G68" s="25">
        <f t="shared" si="7"/>
        <v>0</v>
      </c>
    </row>
    <row r="69" spans="1:7" ht="12" customHeight="1">
      <c r="A69" s="24" t="s">
        <v>53</v>
      </c>
      <c r="B69" s="25">
        <v>0</v>
      </c>
      <c r="C69" s="25">
        <v>0</v>
      </c>
      <c r="D69" s="25">
        <f t="shared" si="10"/>
        <v>0</v>
      </c>
      <c r="E69" s="25">
        <v>0</v>
      </c>
      <c r="F69" s="25">
        <v>0</v>
      </c>
      <c r="G69" s="25">
        <f t="shared" si="7"/>
        <v>0</v>
      </c>
    </row>
    <row r="70" spans="1:7" ht="12" customHeight="1">
      <c r="A70" s="24" t="s">
        <v>54</v>
      </c>
      <c r="B70" s="25">
        <v>0</v>
      </c>
      <c r="C70" s="25">
        <v>0</v>
      </c>
      <c r="D70" s="25">
        <f t="shared" si="10"/>
        <v>0</v>
      </c>
      <c r="E70" s="25">
        <v>0</v>
      </c>
      <c r="F70" s="25">
        <v>0</v>
      </c>
      <c r="G70" s="25">
        <f t="shared" si="7"/>
        <v>0</v>
      </c>
    </row>
    <row r="71" spans="1:7" ht="12" customHeight="1">
      <c r="A71" s="24" t="s">
        <v>55</v>
      </c>
      <c r="B71" s="25">
        <v>0</v>
      </c>
      <c r="C71" s="25">
        <v>0</v>
      </c>
      <c r="D71" s="25">
        <f t="shared" si="10"/>
        <v>0</v>
      </c>
      <c r="E71" s="25">
        <v>0</v>
      </c>
      <c r="F71" s="25">
        <v>0</v>
      </c>
      <c r="G71" s="25">
        <f t="shared" si="7"/>
        <v>0</v>
      </c>
    </row>
    <row r="72" spans="1:7" ht="12" customHeight="1">
      <c r="A72" s="24" t="s">
        <v>56</v>
      </c>
      <c r="B72" s="25">
        <v>0</v>
      </c>
      <c r="C72" s="25">
        <v>0</v>
      </c>
      <c r="D72" s="25">
        <f t="shared" si="10"/>
        <v>0</v>
      </c>
      <c r="E72" s="25">
        <v>0</v>
      </c>
      <c r="F72" s="25">
        <v>0</v>
      </c>
      <c r="G72" s="25">
        <f t="shared" si="7"/>
        <v>0</v>
      </c>
    </row>
    <row r="73" spans="1:7" ht="12" customHeight="1">
      <c r="A73" s="24" t="s">
        <v>57</v>
      </c>
      <c r="B73" s="25">
        <v>0</v>
      </c>
      <c r="C73" s="25">
        <v>0</v>
      </c>
      <c r="D73" s="25">
        <f t="shared" si="10"/>
        <v>0</v>
      </c>
      <c r="E73" s="25">
        <v>0</v>
      </c>
      <c r="F73" s="25">
        <v>0</v>
      </c>
      <c r="G73" s="25">
        <f t="shared" si="7"/>
        <v>0</v>
      </c>
    </row>
    <row r="74" spans="1:7" ht="12" customHeight="1">
      <c r="A74" s="24" t="s">
        <v>58</v>
      </c>
      <c r="B74" s="25">
        <v>0</v>
      </c>
      <c r="C74" s="25">
        <v>0</v>
      </c>
      <c r="D74" s="25">
        <f t="shared" si="10"/>
        <v>0</v>
      </c>
      <c r="E74" s="25">
        <v>0</v>
      </c>
      <c r="F74" s="25">
        <v>0</v>
      </c>
      <c r="G74" s="25">
        <f t="shared" si="7"/>
        <v>0</v>
      </c>
    </row>
    <row r="75" spans="1:7" ht="12" customHeight="1">
      <c r="A75" s="24" t="s">
        <v>59</v>
      </c>
      <c r="B75" s="25">
        <v>0</v>
      </c>
      <c r="C75" s="25">
        <v>0</v>
      </c>
      <c r="D75" s="25">
        <f t="shared" si="10"/>
        <v>0</v>
      </c>
      <c r="E75" s="25">
        <v>0</v>
      </c>
      <c r="F75" s="25">
        <v>0</v>
      </c>
      <c r="G75" s="25">
        <f t="shared" si="7"/>
        <v>0</v>
      </c>
    </row>
    <row r="76" spans="1:7" ht="12" customHeight="1">
      <c r="A76" s="24" t="s">
        <v>60</v>
      </c>
      <c r="B76" s="25">
        <v>0</v>
      </c>
      <c r="C76" s="25">
        <v>0</v>
      </c>
      <c r="D76" s="25">
        <f>B76+C76</f>
        <v>0</v>
      </c>
      <c r="E76" s="25">
        <v>0</v>
      </c>
      <c r="F76" s="25">
        <v>0</v>
      </c>
      <c r="G76" s="25">
        <f t="shared" si="7"/>
        <v>0</v>
      </c>
    </row>
    <row r="77" spans="1:7" ht="5.25" customHeight="1">
      <c r="A77" s="27"/>
      <c r="B77" s="25"/>
      <c r="C77" s="25"/>
      <c r="D77" s="25"/>
      <c r="E77" s="25"/>
      <c r="F77" s="25"/>
      <c r="G77" s="25"/>
    </row>
    <row r="78" spans="1:7" ht="13.5">
      <c r="A78" s="22" t="s">
        <v>61</v>
      </c>
      <c r="B78" s="23">
        <f>SUM(B79:B82)</f>
        <v>0</v>
      </c>
      <c r="C78" s="23">
        <f>SUM(C79:C82)</f>
        <v>0</v>
      </c>
      <c r="D78" s="23">
        <f>SUM(D79:D82)</f>
        <v>0</v>
      </c>
      <c r="E78" s="23">
        <f>SUM(E79:E82)</f>
        <v>0</v>
      </c>
      <c r="F78" s="23">
        <f>SUM(F79:F82)</f>
        <v>0</v>
      </c>
      <c r="G78" s="23">
        <f t="shared" si="7"/>
        <v>0</v>
      </c>
    </row>
    <row r="79" spans="1:7" ht="12" customHeight="1">
      <c r="A79" s="24" t="s">
        <v>62</v>
      </c>
      <c r="B79" s="25">
        <v>0</v>
      </c>
      <c r="C79" s="25">
        <v>0</v>
      </c>
      <c r="D79" s="25">
        <f>B79+C79</f>
        <v>0</v>
      </c>
      <c r="E79" s="25">
        <v>0</v>
      </c>
      <c r="F79" s="25">
        <v>0</v>
      </c>
      <c r="G79" s="25">
        <f t="shared" si="7"/>
        <v>0</v>
      </c>
    </row>
    <row r="80" spans="1:7" ht="26.25">
      <c r="A80" s="28" t="s">
        <v>63</v>
      </c>
      <c r="B80" s="25">
        <v>0</v>
      </c>
      <c r="C80" s="25">
        <v>0</v>
      </c>
      <c r="D80" s="25">
        <f>B80+C80</f>
        <v>0</v>
      </c>
      <c r="E80" s="25">
        <v>0</v>
      </c>
      <c r="F80" s="25">
        <v>0</v>
      </c>
      <c r="G80" s="25">
        <f t="shared" si="7"/>
        <v>0</v>
      </c>
    </row>
    <row r="81" spans="1:7" ht="12" customHeight="1">
      <c r="A81" s="24" t="s">
        <v>64</v>
      </c>
      <c r="B81" s="25">
        <v>0</v>
      </c>
      <c r="C81" s="25">
        <v>0</v>
      </c>
      <c r="D81" s="25">
        <f>B81+C81</f>
        <v>0</v>
      </c>
      <c r="E81" s="25">
        <v>0</v>
      </c>
      <c r="F81" s="25">
        <v>0</v>
      </c>
      <c r="G81" s="25">
        <f t="shared" si="7"/>
        <v>0</v>
      </c>
    </row>
    <row r="82" spans="1:7" ht="12" customHeight="1">
      <c r="A82" s="24" t="s">
        <v>65</v>
      </c>
      <c r="B82" s="25">
        <v>0</v>
      </c>
      <c r="C82" s="25">
        <v>0</v>
      </c>
      <c r="D82" s="25">
        <f>B82+C82</f>
        <v>0</v>
      </c>
      <c r="E82" s="25">
        <v>0</v>
      </c>
      <c r="F82" s="25">
        <v>0</v>
      </c>
      <c r="G82" s="25">
        <f t="shared" si="7"/>
        <v>0</v>
      </c>
    </row>
    <row r="83" spans="1:7" ht="6.75" customHeight="1">
      <c r="A83" s="27"/>
      <c r="B83" s="25"/>
      <c r="C83" s="25"/>
      <c r="D83" s="25"/>
      <c r="E83" s="25"/>
      <c r="F83" s="25"/>
      <c r="G83" s="25"/>
    </row>
    <row r="84" spans="1:7" ht="13.5">
      <c r="A84" s="22" t="s">
        <v>67</v>
      </c>
      <c r="B84" s="23">
        <f aca="true" t="shared" si="11" ref="B84:G84">B10+B47</f>
        <v>1010822045.52</v>
      </c>
      <c r="C84" s="23">
        <f t="shared" si="11"/>
        <v>0</v>
      </c>
      <c r="D84" s="23">
        <f t="shared" si="11"/>
        <v>1010822045.52</v>
      </c>
      <c r="E84" s="23">
        <f t="shared" si="11"/>
        <v>319803488.96999997</v>
      </c>
      <c r="F84" s="23">
        <f t="shared" si="11"/>
        <v>319803488.96999997</v>
      </c>
      <c r="G84" s="23">
        <f t="shared" si="11"/>
        <v>691018556.55</v>
      </c>
    </row>
    <row r="85" spans="1:7" ht="6.75" customHeight="1" thickBot="1">
      <c r="A85" s="29"/>
      <c r="B85" s="30"/>
      <c r="C85" s="30"/>
      <c r="D85" s="30"/>
      <c r="E85" s="30"/>
      <c r="F85" s="30"/>
      <c r="G85" s="30"/>
    </row>
    <row r="88" spans="1:6" ht="13.5">
      <c r="A88" s="283" t="s">
        <v>29</v>
      </c>
      <c r="B88" s="283"/>
      <c r="D88" s="227" t="s">
        <v>26</v>
      </c>
      <c r="E88" s="227"/>
      <c r="F88" s="227"/>
    </row>
    <row r="89" spans="1:6" ht="13.5">
      <c r="A89" s="283" t="s">
        <v>27</v>
      </c>
      <c r="B89" s="283"/>
      <c r="D89" s="284" t="s">
        <v>30</v>
      </c>
      <c r="E89" s="284"/>
      <c r="F89" s="284"/>
    </row>
    <row r="90" spans="4:6" ht="13.5">
      <c r="D90" s="284"/>
      <c r="E90" s="284"/>
      <c r="F90" s="284"/>
    </row>
  </sheetData>
  <sheetProtection/>
  <mergeCells count="12">
    <mergeCell ref="A88:B88"/>
    <mergeCell ref="D88:F88"/>
    <mergeCell ref="A89:B89"/>
    <mergeCell ref="D89:F90"/>
    <mergeCell ref="A1:G1"/>
    <mergeCell ref="A2:G2"/>
    <mergeCell ref="A3:G3"/>
    <mergeCell ref="A4:G4"/>
    <mergeCell ref="A5:G5"/>
    <mergeCell ref="A6:A8"/>
    <mergeCell ref="B6:F7"/>
    <mergeCell ref="G6:G8"/>
  </mergeCells>
  <printOptions horizontalCentered="1"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14" sqref="I1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02" t="s">
        <v>24</v>
      </c>
      <c r="C2" s="203"/>
      <c r="D2" s="203"/>
      <c r="E2" s="203"/>
      <c r="F2" s="203"/>
      <c r="G2" s="203"/>
      <c r="H2" s="285"/>
    </row>
    <row r="3" spans="2:8" ht="13.5">
      <c r="B3" s="230" t="s">
        <v>0</v>
      </c>
      <c r="C3" s="231"/>
      <c r="D3" s="231"/>
      <c r="E3" s="231"/>
      <c r="F3" s="231"/>
      <c r="G3" s="231"/>
      <c r="H3" s="286"/>
    </row>
    <row r="4" spans="2:8" ht="13.5">
      <c r="B4" s="230" t="s">
        <v>1</v>
      </c>
      <c r="C4" s="231"/>
      <c r="D4" s="231"/>
      <c r="E4" s="231"/>
      <c r="F4" s="231"/>
      <c r="G4" s="231"/>
      <c r="H4" s="286"/>
    </row>
    <row r="5" spans="1:8" ht="15" customHeight="1">
      <c r="A5" s="231" t="s">
        <v>28</v>
      </c>
      <c r="B5" s="231"/>
      <c r="C5" s="231"/>
      <c r="D5" s="231"/>
      <c r="E5" s="231"/>
      <c r="F5" s="231"/>
      <c r="G5" s="231"/>
      <c r="H5" s="231"/>
    </row>
    <row r="6" spans="2:8" ht="14.25" thickBot="1">
      <c r="B6" s="233" t="s">
        <v>2</v>
      </c>
      <c r="C6" s="234"/>
      <c r="D6" s="234"/>
      <c r="E6" s="234"/>
      <c r="F6" s="234"/>
      <c r="G6" s="234"/>
      <c r="H6" s="287"/>
    </row>
    <row r="7" spans="2:8" ht="14.25" thickBot="1">
      <c r="B7" s="289" t="s">
        <v>3</v>
      </c>
      <c r="C7" s="280" t="s">
        <v>4</v>
      </c>
      <c r="D7" s="281"/>
      <c r="E7" s="281"/>
      <c r="F7" s="281"/>
      <c r="G7" s="282"/>
      <c r="H7" s="238" t="s">
        <v>5</v>
      </c>
    </row>
    <row r="8" spans="2:8" ht="27.75" thickBot="1">
      <c r="B8" s="29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39"/>
    </row>
    <row r="9" spans="2:8" ht="28.5" customHeight="1">
      <c r="B9" s="2" t="s">
        <v>11</v>
      </c>
      <c r="C9" s="9">
        <f>C10+C11+C12+C15+C16+C19</f>
        <v>1462267</v>
      </c>
      <c r="D9" s="9">
        <f>D10+D11+D12+D15+D16+D19</f>
        <v>0</v>
      </c>
      <c r="E9" s="9">
        <f>E10+E11+E12+E15+E16+E19</f>
        <v>1462267</v>
      </c>
      <c r="F9" s="9">
        <f>F10+F11+F12+F15+F16+F19</f>
        <v>1462267</v>
      </c>
      <c r="G9" s="9">
        <f>G10+G11+G12+G15+G16+G19</f>
        <v>1462267</v>
      </c>
      <c r="H9" s="10">
        <f>E9-F9</f>
        <v>0</v>
      </c>
    </row>
    <row r="10" spans="2:8" ht="28.5" customHeight="1">
      <c r="B10" s="3" t="s">
        <v>12</v>
      </c>
      <c r="C10" s="9">
        <v>1462267</v>
      </c>
      <c r="D10" s="10">
        <v>0</v>
      </c>
      <c r="E10" s="11">
        <f>C10+D10</f>
        <v>1462267</v>
      </c>
      <c r="F10" s="10">
        <v>1462267</v>
      </c>
      <c r="G10" s="10">
        <v>1462267</v>
      </c>
      <c r="H10" s="11">
        <f aca="true" t="shared" si="0" ref="H10:H31">E10-F10</f>
        <v>0</v>
      </c>
    </row>
    <row r="11" spans="2:8" ht="28.5" customHeight="1">
      <c r="B11" s="3" t="s">
        <v>13</v>
      </c>
      <c r="C11" s="9">
        <v>0</v>
      </c>
      <c r="D11" s="10">
        <v>0</v>
      </c>
      <c r="E11" s="11">
        <f>C11+D11</f>
        <v>0</v>
      </c>
      <c r="F11" s="10">
        <v>0</v>
      </c>
      <c r="G11" s="10">
        <v>0</v>
      </c>
      <c r="H11" s="11">
        <f t="shared" si="0"/>
        <v>0</v>
      </c>
    </row>
    <row r="12" spans="2:8" ht="28.5" customHeight="1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28.5" customHeight="1">
      <c r="B13" s="4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10">
        <v>0</v>
      </c>
      <c r="H13" s="11">
        <f t="shared" si="0"/>
        <v>0</v>
      </c>
    </row>
    <row r="14" spans="2:8" ht="28.5" customHeight="1">
      <c r="B14" s="4" t="s">
        <v>16</v>
      </c>
      <c r="C14" s="9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ht="28.5" customHeight="1">
      <c r="B15" s="3" t="s">
        <v>17</v>
      </c>
      <c r="C15" s="9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ht="28.5" customHeight="1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28.5" customHeight="1">
      <c r="B17" s="4" t="s">
        <v>19</v>
      </c>
      <c r="C17" s="9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 t="shared" si="0"/>
        <v>0</v>
      </c>
    </row>
    <row r="18" spans="2:8" ht="28.5" customHeight="1">
      <c r="B18" s="4" t="s">
        <v>20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ht="28.5" customHeight="1">
      <c r="B19" s="3" t="s">
        <v>21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s="8" customFormat="1" ht="28.5" customHeight="1">
      <c r="B20" s="5"/>
      <c r="C20" s="13"/>
      <c r="D20" s="14"/>
      <c r="E20" s="14"/>
      <c r="F20" s="14"/>
      <c r="G20" s="14"/>
      <c r="H20" s="15"/>
    </row>
    <row r="21" spans="2:8" ht="28.5" customHeight="1">
      <c r="B21" s="2" t="s">
        <v>22</v>
      </c>
      <c r="C21" s="9">
        <f>C22+C23+C24+C27+C28+C31</f>
        <v>36034064</v>
      </c>
      <c r="D21" s="9">
        <f>D22+D23+D24+D27+D28+D31</f>
        <v>0</v>
      </c>
      <c r="E21" s="9">
        <f>E22+E23+E24+E27+E28+E31</f>
        <v>36034064</v>
      </c>
      <c r="F21" s="9">
        <f>F22+F23+F24+F27+F28+F31</f>
        <v>11335703.69</v>
      </c>
      <c r="G21" s="9">
        <f>G22+G23+G24+G27+G28+G31</f>
        <v>11335703.69</v>
      </c>
      <c r="H21" s="10">
        <f>E21-F21</f>
        <v>24698360.310000002</v>
      </c>
    </row>
    <row r="22" spans="2:8" ht="28.5" customHeight="1">
      <c r="B22" s="3" t="s">
        <v>12</v>
      </c>
      <c r="C22" s="9">
        <v>36034064</v>
      </c>
      <c r="D22" s="10">
        <v>0</v>
      </c>
      <c r="E22" s="11">
        <f>C22+D22</f>
        <v>36034064</v>
      </c>
      <c r="F22" s="9">
        <v>11335703.69</v>
      </c>
      <c r="G22" s="9">
        <v>11335703.69</v>
      </c>
      <c r="H22" s="11">
        <f>E22-F22</f>
        <v>24698360.310000002</v>
      </c>
    </row>
    <row r="23" spans="2:8" ht="28.5" customHeight="1">
      <c r="B23" s="3" t="s">
        <v>13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ht="28.5" customHeight="1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28.5" customHeight="1">
      <c r="B25" s="4" t="s">
        <v>15</v>
      </c>
      <c r="C25" s="9">
        <v>0</v>
      </c>
      <c r="D25" s="10">
        <v>0</v>
      </c>
      <c r="E25" s="11">
        <f>C25+D25</f>
        <v>0</v>
      </c>
      <c r="F25" s="10">
        <v>0</v>
      </c>
      <c r="G25" s="10">
        <v>0</v>
      </c>
      <c r="H25" s="11">
        <f t="shared" si="0"/>
        <v>0</v>
      </c>
    </row>
    <row r="26" spans="2:8" ht="28.5" customHeight="1">
      <c r="B26" s="4" t="s">
        <v>16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ht="28.5" customHeight="1">
      <c r="B27" s="3" t="s">
        <v>17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ht="28.5" customHeight="1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28.5" customHeight="1">
      <c r="B29" s="4" t="s">
        <v>19</v>
      </c>
      <c r="C29" s="9">
        <v>0</v>
      </c>
      <c r="D29" s="10">
        <v>0</v>
      </c>
      <c r="E29" s="11">
        <f>C29+D29</f>
        <v>0</v>
      </c>
      <c r="F29" s="10">
        <v>0</v>
      </c>
      <c r="G29" s="10">
        <v>0</v>
      </c>
      <c r="H29" s="11">
        <f t="shared" si="0"/>
        <v>0</v>
      </c>
    </row>
    <row r="30" spans="2:8" ht="28.5" customHeight="1">
      <c r="B30" s="4" t="s">
        <v>20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ht="28.5" customHeight="1">
      <c r="B31" s="3" t="s">
        <v>21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ht="28.5" customHeight="1">
      <c r="B32" s="2" t="s">
        <v>23</v>
      </c>
      <c r="C32" s="9">
        <f aca="true" t="shared" si="1" ref="C32:H32">C9+C21</f>
        <v>37496331</v>
      </c>
      <c r="D32" s="9">
        <f t="shared" si="1"/>
        <v>0</v>
      </c>
      <c r="E32" s="9">
        <f t="shared" si="1"/>
        <v>37496331</v>
      </c>
      <c r="F32" s="9">
        <f>F9+F21</f>
        <v>12797970.69</v>
      </c>
      <c r="G32" s="9">
        <f t="shared" si="1"/>
        <v>12797970.69</v>
      </c>
      <c r="H32" s="9">
        <f t="shared" si="1"/>
        <v>24698360.310000002</v>
      </c>
    </row>
    <row r="33" spans="2:8" ht="28.5" customHeight="1" thickBot="1">
      <c r="B33" s="6"/>
      <c r="C33" s="16"/>
      <c r="D33" s="17"/>
      <c r="E33" s="17"/>
      <c r="F33" s="17"/>
      <c r="G33" s="17"/>
      <c r="H33" s="17"/>
    </row>
    <row r="39" spans="2:7" ht="13.5">
      <c r="B39" s="283" t="s">
        <v>29</v>
      </c>
      <c r="C39" s="283"/>
      <c r="E39" s="227" t="s">
        <v>26</v>
      </c>
      <c r="F39" s="227"/>
      <c r="G39" s="227"/>
    </row>
    <row r="40" spans="2:7" ht="13.5">
      <c r="B40" s="283" t="s">
        <v>27</v>
      </c>
      <c r="C40" s="283"/>
      <c r="E40" s="284" t="s">
        <v>30</v>
      </c>
      <c r="F40" s="284"/>
      <c r="G40" s="284"/>
    </row>
    <row r="41" spans="5:7" ht="13.5">
      <c r="E41" s="284"/>
      <c r="F41" s="284"/>
      <c r="G41" s="284"/>
    </row>
  </sheetData>
  <sheetProtection/>
  <mergeCells count="12">
    <mergeCell ref="B39:C39"/>
    <mergeCell ref="E39:G39"/>
    <mergeCell ref="B40:C40"/>
    <mergeCell ref="E40:G41"/>
    <mergeCell ref="B7:B8"/>
    <mergeCell ref="C7:G7"/>
    <mergeCell ref="H7:H8"/>
    <mergeCell ref="B2:H2"/>
    <mergeCell ref="B3:H3"/>
    <mergeCell ref="B4:H4"/>
    <mergeCell ref="B6:H6"/>
    <mergeCell ref="A5:H5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002</cp:lastModifiedBy>
  <cp:lastPrinted>2017-07-07T14:47:51Z</cp:lastPrinted>
  <dcterms:created xsi:type="dcterms:W3CDTF">2016-10-11T20:59:14Z</dcterms:created>
  <dcterms:modified xsi:type="dcterms:W3CDTF">2017-07-07T14:52:54Z</dcterms:modified>
  <cp:category/>
  <cp:version/>
  <cp:contentType/>
  <cp:contentStatus/>
</cp:coreProperties>
</file>