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0" windowWidth="27705" windowHeight="1242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<sst xmlns="http://schemas.openxmlformats.org/spreadsheetml/2006/main" count="170" uniqueCount="93">
  <si>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</si>
  <si>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</si>
  <si>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</si>
  <si>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</si>
  <si>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</si>
  <si>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</si>
  <si>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</si>
  <si>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</si>
  <si>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</si>
  <si>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</si>
  <si>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</si>
  <si>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</si>
  <si>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</si>
  <si>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</si>
  <si>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</si>
  <si>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</si>
  <si>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</si>
  <si>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</si>
  <si>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</si>
  <si>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</si>
  <si>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</si>
  <si>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</si>
  <si>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</si>
  <si>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</si>
  <si>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</si>
  <si>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</si>
  <si>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</si>
  <si>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</si>
  <si>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</si>
  <si>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</si>
  <si>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</si>
  <si>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</si>
  <si>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</si>
  <si>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</si>
  <si>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</si>
  <si>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</si>
  <si>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</si>
  <si>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</si>
  <si>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</si>
  <si>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</si>
  <si>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</si>
  <si>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</si>
  <si>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</si>
  <si>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</si>
  <si>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</si>
  <si>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</si>
  <si>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</si>
  <si>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</si>
  <si>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</si>
  <si>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</si>
  <si>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</si>
  <si>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</si>
  <si>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</si>
  <si>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</si>
  <si>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</si>
  <si>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</si>
  <si>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</si>
  <si>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</si>
  <si>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</si>
  <si>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</si>
  <si>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</si>
  <si>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</si>
  <si>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</si>
  <si>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</si>
  <si>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</si>
  <si>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</si>
  <si>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</si>
  <si>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</si>
  <si>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</si>
  <si>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</si>
  <si>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</si>
  <si>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</si>
  <si>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</si>
  <si>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</si>
  <si>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</si>
  <si>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</si>
  <si>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</si>
  <si>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</si>
  <si>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</si>
  <si>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</si>
  <si>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</si>
  <si>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</si>
  <si>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</si>
  <si>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</si>
  <si>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</si>
  <si>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</si>
  <si>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</si>
  <si>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Régimen Estatal de Protección Social en Salud en Tlaxcala</t>
  </si>
  <si>
    <t>C.P. GIOVANNA DY AGUILAR MEZA</t>
  </si>
  <si>
    <t>DIRECTOR GENERAL</t>
  </si>
  <si>
    <t>DR. JOSÉ HIPÓLITO SÁNCHEZ HERNÁNDEZ</t>
  </si>
  <si>
    <t>SUBDIRECTORA DE ADMINISTRACIÓN Y FINANCIAMIENTO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</si>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</sst>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 tint="0.04998999834060669"/>
      <name val="Arial Narrow"/>
      <family val="2"/>
    </font>
    <font>
      <b/>
      <sz val="10"/>
      <color theme="1" tint="0.04998999834060669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164" fontId="38" fillId="0" borderId="0" xfId="0" applyNumberFormat="1" applyFont="1" applyBorder="1" applyAlignment="1">
      <alignment horizontal="right" vertical="center"/>
    </xf>
    <xf numFmtId="0" fontId="37" fillId="0" borderId="16" xfId="0" applyFont="1" applyBorder="1" applyAlignment="1">
      <alignment horizontal="left" vertical="center" indent="3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 horizontal="left" vertical="center" indent="3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 horizontal="left" vertical="center" indent="3"/>
    </xf>
    <xf numFmtId="0" fontId="37" fillId="0" borderId="18" xfId="0" applyFont="1" applyBorder="1" applyAlignment="1">
      <alignment/>
    </xf>
    <xf numFmtId="164" fontId="37" fillId="0" borderId="18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left" vertical="center" indent="3"/>
    </xf>
    <xf numFmtId="0" fontId="0" fillId="0" borderId="0" xfId="0" applyBorder="1" applyAlignment="1">
      <alignment/>
    </xf>
    <xf numFmtId="0" fontId="37" fillId="0" borderId="19" xfId="0" applyFont="1" applyBorder="1" applyAlignment="1">
      <alignment horizontal="left" vertical="center"/>
    </xf>
    <xf numFmtId="164" fontId="37" fillId="0" borderId="19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64" fontId="36" fillId="0" borderId="20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tabSelected="1" zoomScale="160" zoomScaleNormal="160" zoomScalePageLayoutView="0" workbookViewId="0" topLeftCell="A1">
      <pane ySplit="9" topLeftCell="A76" activePane="bottomLeft" state="frozen"/>
      <selection pane="topLeft" activeCell="A1" sqref="A1"/>
      <selection pane="bottomLeft" activeCell="B6" sqref="B6:I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7" width="13.5742187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3" t="s">
        <v>87</v>
      </c>
      <c r="C2" s="34"/>
      <c r="D2" s="34"/>
      <c r="E2" s="34"/>
      <c r="F2" s="34"/>
      <c r="G2" s="34"/>
      <c r="H2" s="34"/>
      <c r="I2" s="35"/>
    </row>
    <row r="3" spans="2:9" ht="12.75">
      <c r="B3" s="36" t="s">
        <v>0</v>
      </c>
      <c r="C3" s="37"/>
      <c r="D3" s="37"/>
      <c r="E3" s="37"/>
      <c r="F3" s="37"/>
      <c r="G3" s="37"/>
      <c r="H3" s="37"/>
      <c r="I3" s="38"/>
    </row>
    <row r="4" spans="2:9" ht="12.75">
      <c r="B4" s="36" t="s">
        <v>1</v>
      </c>
      <c r="C4" s="37"/>
      <c r="D4" s="37"/>
      <c r="E4" s="37"/>
      <c r="F4" s="37"/>
      <c r="G4" s="37"/>
      <c r="H4" s="37"/>
      <c r="I4" s="38"/>
    </row>
    <row r="5" spans="2:9" ht="12.75">
      <c r="B5" s="36" t="s">
        <v>92</v>
      </c>
      <c r="C5" s="37"/>
      <c r="D5" s="37"/>
      <c r="E5" s="37"/>
      <c r="F5" s="37"/>
      <c r="G5" s="37"/>
      <c r="H5" s="37"/>
      <c r="I5" s="38"/>
    </row>
    <row r="6" spans="2:9" ht="13.5" thickBot="1">
      <c r="B6" s="39" t="s">
        <v>2</v>
      </c>
      <c r="C6" s="40"/>
      <c r="D6" s="40"/>
      <c r="E6" s="40"/>
      <c r="F6" s="40"/>
      <c r="G6" s="40"/>
      <c r="H6" s="40"/>
      <c r="I6" s="41"/>
    </row>
    <row r="7" spans="2:9" ht="15.75" customHeight="1">
      <c r="B7" s="33" t="s">
        <v>3</v>
      </c>
      <c r="C7" s="42"/>
      <c r="D7" s="33" t="s">
        <v>4</v>
      </c>
      <c r="E7" s="34"/>
      <c r="F7" s="34"/>
      <c r="G7" s="34"/>
      <c r="H7" s="42"/>
      <c r="I7" s="45" t="s">
        <v>5</v>
      </c>
    </row>
    <row r="8" spans="2:9" ht="15" customHeight="1" thickBot="1">
      <c r="B8" s="36"/>
      <c r="C8" s="44"/>
      <c r="D8" s="39"/>
      <c r="E8" s="40"/>
      <c r="F8" s="40"/>
      <c r="G8" s="40"/>
      <c r="H8" s="43"/>
      <c r="I8" s="46"/>
    </row>
    <row r="9" spans="2:9" ht="26.25" thickBot="1">
      <c r="B9" s="39"/>
      <c r="C9" s="4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7"/>
    </row>
    <row r="10" spans="2:9" ht="12.75">
      <c r="B10" s="7" t="s">
        <v>11</v>
      </c>
      <c r="C10" s="8"/>
      <c r="D10" s="14">
        <f aca="true" t="shared" si="0" ref="D10:I10">D11+D19+D29+D39+D49+D59+D72+D76+D63</f>
        <v>280909000</v>
      </c>
      <c r="E10" s="14">
        <f t="shared" si="0"/>
        <v>-13992236.03</v>
      </c>
      <c r="F10" s="14">
        <f t="shared" si="0"/>
        <v>266916763.96999997</v>
      </c>
      <c r="G10" s="14">
        <f t="shared" si="0"/>
        <v>266916763.96999997</v>
      </c>
      <c r="H10" s="14">
        <f t="shared" si="0"/>
        <v>263139330.55</v>
      </c>
      <c r="I10" s="14">
        <f t="shared" si="0"/>
        <v>0</v>
      </c>
    </row>
    <row r="11" spans="2:9" ht="12.75">
      <c r="B11" s="3" t="s">
        <v>12</v>
      </c>
      <c r="C11" s="9"/>
      <c r="D11" s="15">
        <f aca="true" t="shared" si="1" ref="D11:I11">SUM(D12:D18)</f>
        <v>1462267</v>
      </c>
      <c r="E11" s="15">
        <f t="shared" si="1"/>
        <v>99536.16</v>
      </c>
      <c r="F11" s="15">
        <f t="shared" si="1"/>
        <v>1561803.16</v>
      </c>
      <c r="G11" s="15">
        <f t="shared" si="1"/>
        <v>1561803.16</v>
      </c>
      <c r="H11" s="15">
        <f t="shared" si="1"/>
        <v>1561803.16</v>
      </c>
      <c r="I11" s="15">
        <f t="shared" si="1"/>
        <v>0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>
        <v>1462267</v>
      </c>
      <c r="E13" s="16">
        <v>0</v>
      </c>
      <c r="F13" s="16">
        <f aca="true" t="shared" si="2" ref="F13:F18">D13+E13</f>
        <v>1462267</v>
      </c>
      <c r="G13" s="16">
        <v>1462267</v>
      </c>
      <c r="H13" s="16">
        <v>1462267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0</v>
      </c>
      <c r="E16" s="16">
        <v>99536.16</v>
      </c>
      <c r="F16" s="16">
        <f t="shared" si="2"/>
        <v>99536.16</v>
      </c>
      <c r="G16" s="16">
        <v>99536.16</v>
      </c>
      <c r="H16" s="16">
        <v>99536.16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3996053.4299999997</v>
      </c>
      <c r="E19" s="15">
        <f t="shared" si="4"/>
        <v>-908358.3099999999</v>
      </c>
      <c r="F19" s="15">
        <f t="shared" si="4"/>
        <v>3087695.12</v>
      </c>
      <c r="G19" s="15">
        <f t="shared" si="4"/>
        <v>3087695.12</v>
      </c>
      <c r="H19" s="15">
        <f t="shared" si="4"/>
        <v>3075942.3400000003</v>
      </c>
      <c r="I19" s="15">
        <f t="shared" si="4"/>
        <v>0</v>
      </c>
    </row>
    <row r="20" spans="2:9" ht="12.75">
      <c r="B20" s="13" t="s">
        <v>21</v>
      </c>
      <c r="C20" s="11"/>
      <c r="D20" s="15">
        <v>2576821</v>
      </c>
      <c r="E20" s="16">
        <v>-541372.79</v>
      </c>
      <c r="F20" s="15">
        <f aca="true" t="shared" si="5" ref="F20:F28">D20+E20</f>
        <v>2035448.21</v>
      </c>
      <c r="G20" s="16">
        <v>2035448.21</v>
      </c>
      <c r="H20" s="16">
        <v>2035448.21</v>
      </c>
      <c r="I20" s="16">
        <f>F20-G20</f>
        <v>0</v>
      </c>
    </row>
    <row r="21" spans="2:9" ht="12.75">
      <c r="B21" s="13" t="s">
        <v>22</v>
      </c>
      <c r="C21" s="11"/>
      <c r="D21" s="15">
        <v>10000</v>
      </c>
      <c r="E21" s="16">
        <v>140262.45</v>
      </c>
      <c r="F21" s="15">
        <f t="shared" si="5"/>
        <v>150262.45</v>
      </c>
      <c r="G21" s="16">
        <v>150262.45</v>
      </c>
      <c r="H21" s="16">
        <v>150262.45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72164</v>
      </c>
      <c r="E23" s="16">
        <v>-39388.28</v>
      </c>
      <c r="F23" s="15">
        <f t="shared" si="5"/>
        <v>32775.72</v>
      </c>
      <c r="G23" s="16">
        <v>32775.72</v>
      </c>
      <c r="H23" s="16">
        <v>32775.72</v>
      </c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1299999.43</v>
      </c>
      <c r="E25" s="16">
        <v>-501755.07</v>
      </c>
      <c r="F25" s="15">
        <f t="shared" si="5"/>
        <v>798244.3599999999</v>
      </c>
      <c r="G25" s="16">
        <v>798244.36</v>
      </c>
      <c r="H25" s="16">
        <v>798244.36</v>
      </c>
      <c r="I25" s="16">
        <f t="shared" si="6"/>
        <v>0</v>
      </c>
    </row>
    <row r="26" spans="2:9" ht="12.75">
      <c r="B26" s="13" t="s">
        <v>27</v>
      </c>
      <c r="C26" s="11"/>
      <c r="D26" s="15">
        <v>20000</v>
      </c>
      <c r="E26" s="16">
        <v>-20000</v>
      </c>
      <c r="F26" s="15">
        <f t="shared" si="5"/>
        <v>0</v>
      </c>
      <c r="G26" s="16">
        <v>0</v>
      </c>
      <c r="H26" s="16">
        <v>0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17069</v>
      </c>
      <c r="E28" s="16">
        <v>53895.38</v>
      </c>
      <c r="F28" s="15">
        <f t="shared" si="5"/>
        <v>70964.38</v>
      </c>
      <c r="G28" s="16">
        <v>70964.38</v>
      </c>
      <c r="H28" s="16">
        <v>59211.6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2910523.57</v>
      </c>
      <c r="E29" s="15">
        <f t="shared" si="7"/>
        <v>687141.0399999998</v>
      </c>
      <c r="F29" s="15">
        <f t="shared" si="7"/>
        <v>3597664.61</v>
      </c>
      <c r="G29" s="15">
        <f t="shared" si="7"/>
        <v>3597664.61</v>
      </c>
      <c r="H29" s="15">
        <f t="shared" si="7"/>
        <v>3351719.61</v>
      </c>
      <c r="I29" s="15">
        <f t="shared" si="7"/>
        <v>0</v>
      </c>
    </row>
    <row r="30" spans="2:9" ht="12.75">
      <c r="B30" s="13" t="s">
        <v>31</v>
      </c>
      <c r="C30" s="11"/>
      <c r="D30" s="15">
        <v>253000</v>
      </c>
      <c r="E30" s="16">
        <v>-66170.24</v>
      </c>
      <c r="F30" s="15">
        <f aca="true" t="shared" si="8" ref="F30:F38">D30+E30</f>
        <v>186829.76</v>
      </c>
      <c r="G30" s="16">
        <v>186829.76</v>
      </c>
      <c r="H30" s="16">
        <v>186829.76</v>
      </c>
      <c r="I30" s="16">
        <f t="shared" si="6"/>
        <v>0</v>
      </c>
    </row>
    <row r="31" spans="2:9" ht="12.75">
      <c r="B31" s="13" t="s">
        <v>32</v>
      </c>
      <c r="C31" s="11"/>
      <c r="D31" s="15">
        <v>0</v>
      </c>
      <c r="E31" s="16">
        <v>87560.21</v>
      </c>
      <c r="F31" s="15">
        <f t="shared" si="8"/>
        <v>87560.21</v>
      </c>
      <c r="G31" s="16">
        <v>87560.21</v>
      </c>
      <c r="H31" s="16">
        <v>87560.21</v>
      </c>
      <c r="I31" s="16">
        <f t="shared" si="6"/>
        <v>0</v>
      </c>
    </row>
    <row r="32" spans="2:9" ht="12.75">
      <c r="B32" s="13" t="s">
        <v>33</v>
      </c>
      <c r="C32" s="11"/>
      <c r="D32" s="15">
        <v>1267275</v>
      </c>
      <c r="E32" s="16">
        <v>-778333.78</v>
      </c>
      <c r="F32" s="15">
        <f t="shared" si="8"/>
        <v>488941.22</v>
      </c>
      <c r="G32" s="16">
        <v>488941.22</v>
      </c>
      <c r="H32" s="16">
        <v>488941.22</v>
      </c>
      <c r="I32" s="16">
        <f t="shared" si="6"/>
        <v>0</v>
      </c>
    </row>
    <row r="33" spans="2:9" ht="12.75">
      <c r="B33" s="13" t="s">
        <v>34</v>
      </c>
      <c r="C33" s="11"/>
      <c r="D33" s="15">
        <v>26000</v>
      </c>
      <c r="E33" s="16">
        <v>164178.61</v>
      </c>
      <c r="F33" s="15">
        <f t="shared" si="8"/>
        <v>190178.61</v>
      </c>
      <c r="G33" s="16">
        <v>190178.61</v>
      </c>
      <c r="H33" s="16">
        <v>190178.61</v>
      </c>
      <c r="I33" s="16">
        <f t="shared" si="6"/>
        <v>0</v>
      </c>
    </row>
    <row r="34" spans="2:9" ht="12.75">
      <c r="B34" s="13" t="s">
        <v>35</v>
      </c>
      <c r="C34" s="11"/>
      <c r="D34" s="15">
        <v>520000</v>
      </c>
      <c r="E34" s="16">
        <v>117162.09</v>
      </c>
      <c r="F34" s="15">
        <f t="shared" si="8"/>
        <v>637162.09</v>
      </c>
      <c r="G34" s="16">
        <v>637162.09</v>
      </c>
      <c r="H34" s="16">
        <v>637162.09</v>
      </c>
      <c r="I34" s="16">
        <f t="shared" si="6"/>
        <v>0</v>
      </c>
    </row>
    <row r="35" spans="2:9" ht="12.75">
      <c r="B35" s="13" t="s">
        <v>36</v>
      </c>
      <c r="C35" s="11"/>
      <c r="D35" s="15">
        <v>599815</v>
      </c>
      <c r="E35" s="16">
        <v>-599815</v>
      </c>
      <c r="F35" s="15">
        <f t="shared" si="8"/>
        <v>0</v>
      </c>
      <c r="G35" s="16">
        <v>0</v>
      </c>
      <c r="H35" s="16">
        <v>0</v>
      </c>
      <c r="I35" s="16">
        <f t="shared" si="6"/>
        <v>0</v>
      </c>
    </row>
    <row r="36" spans="2:9" ht="12.75">
      <c r="B36" s="13" t="s">
        <v>37</v>
      </c>
      <c r="C36" s="11"/>
      <c r="D36" s="15">
        <v>145188.57</v>
      </c>
      <c r="E36" s="16">
        <v>-34000.27</v>
      </c>
      <c r="F36" s="15">
        <f t="shared" si="8"/>
        <v>111188.30000000002</v>
      </c>
      <c r="G36" s="16">
        <v>111188.3</v>
      </c>
      <c r="H36" s="16">
        <v>111188.3</v>
      </c>
      <c r="I36" s="16">
        <f t="shared" si="6"/>
        <v>0</v>
      </c>
    </row>
    <row r="37" spans="2:9" ht="12.75">
      <c r="B37" s="13" t="s">
        <v>38</v>
      </c>
      <c r="C37" s="11"/>
      <c r="D37" s="15">
        <v>60000</v>
      </c>
      <c r="E37" s="16">
        <v>-33359.29</v>
      </c>
      <c r="F37" s="15">
        <f t="shared" si="8"/>
        <v>26640.71</v>
      </c>
      <c r="G37" s="16">
        <v>26640.71</v>
      </c>
      <c r="H37" s="16">
        <v>26640.71</v>
      </c>
      <c r="I37" s="16">
        <f t="shared" si="6"/>
        <v>0</v>
      </c>
    </row>
    <row r="38" spans="2:9" ht="12.75">
      <c r="B38" s="13" t="s">
        <v>39</v>
      </c>
      <c r="C38" s="11"/>
      <c r="D38" s="15">
        <v>39245</v>
      </c>
      <c r="E38" s="16">
        <v>1829918.71</v>
      </c>
      <c r="F38" s="15">
        <f t="shared" si="8"/>
        <v>1869163.71</v>
      </c>
      <c r="G38" s="16">
        <v>1869163.71</v>
      </c>
      <c r="H38" s="16">
        <v>1623218.71</v>
      </c>
      <c r="I38" s="16">
        <f t="shared" si="6"/>
        <v>0</v>
      </c>
    </row>
    <row r="39" spans="2:9" ht="25.5" customHeight="1">
      <c r="B39" s="54" t="s">
        <v>40</v>
      </c>
      <c r="C39" s="55"/>
      <c r="D39" s="15">
        <f aca="true" t="shared" si="9" ref="D39:I39">SUM(D40:D48)</f>
        <v>267383103</v>
      </c>
      <c r="E39" s="15">
        <f t="shared" si="9"/>
        <v>-13656048.11</v>
      </c>
      <c r="F39" s="15">
        <f>SUM(F40:F48)</f>
        <v>253727054.89</v>
      </c>
      <c r="G39" s="15">
        <f t="shared" si="9"/>
        <v>253727054.89</v>
      </c>
      <c r="H39" s="15">
        <f t="shared" si="9"/>
        <v>252178099.25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>
        <v>267383103</v>
      </c>
      <c r="E41" s="16">
        <v>-13656048.11</v>
      </c>
      <c r="F41" s="15">
        <f aca="true" t="shared" si="10" ref="F41:F83">D41+E41</f>
        <v>253727054.89</v>
      </c>
      <c r="G41" s="16">
        <v>253727054.89</v>
      </c>
      <c r="H41" s="16">
        <v>252178099.25</v>
      </c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54" t="s">
        <v>50</v>
      </c>
      <c r="C49" s="55"/>
      <c r="D49" s="15">
        <f aca="true" t="shared" si="11" ref="D49:I49">SUM(D50:D58)</f>
        <v>5157053</v>
      </c>
      <c r="E49" s="15">
        <f t="shared" si="11"/>
        <v>-214506.80999999994</v>
      </c>
      <c r="F49" s="15">
        <f t="shared" si="11"/>
        <v>4942546.19</v>
      </c>
      <c r="G49" s="15">
        <f t="shared" si="11"/>
        <v>4942546.19</v>
      </c>
      <c r="H49" s="15">
        <f t="shared" si="11"/>
        <v>2971766.19</v>
      </c>
      <c r="I49" s="15">
        <f t="shared" si="11"/>
        <v>0</v>
      </c>
    </row>
    <row r="50" spans="2:9" ht="12.75">
      <c r="B50" s="13" t="s">
        <v>51</v>
      </c>
      <c r="C50" s="11"/>
      <c r="D50" s="15">
        <v>2437203</v>
      </c>
      <c r="E50" s="16">
        <v>-157668.21</v>
      </c>
      <c r="F50" s="15">
        <f t="shared" si="10"/>
        <v>2279534.79</v>
      </c>
      <c r="G50" s="16">
        <v>2279534.79</v>
      </c>
      <c r="H50" s="16">
        <v>2279534.79</v>
      </c>
      <c r="I50" s="16">
        <f t="shared" si="6"/>
        <v>0</v>
      </c>
    </row>
    <row r="51" spans="2:9" ht="12.75">
      <c r="B51" s="13" t="s">
        <v>52</v>
      </c>
      <c r="C51" s="11"/>
      <c r="D51" s="15">
        <v>49050</v>
      </c>
      <c r="E51" s="16">
        <v>122991</v>
      </c>
      <c r="F51" s="15">
        <f t="shared" si="10"/>
        <v>172041</v>
      </c>
      <c r="G51" s="16">
        <v>172041</v>
      </c>
      <c r="H51" s="16">
        <v>172041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2670800</v>
      </c>
      <c r="E53" s="16">
        <v>-700020</v>
      </c>
      <c r="F53" s="15">
        <f t="shared" si="10"/>
        <v>1970780</v>
      </c>
      <c r="G53" s="16">
        <v>1970780</v>
      </c>
      <c r="H53" s="16">
        <v>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22272</v>
      </c>
      <c r="F55" s="15">
        <f t="shared" si="10"/>
        <v>22272</v>
      </c>
      <c r="G55" s="16">
        <v>22272</v>
      </c>
      <c r="H55" s="16">
        <v>22272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497918.4</v>
      </c>
      <c r="F58" s="15">
        <f t="shared" si="10"/>
        <v>497918.4</v>
      </c>
      <c r="G58" s="16">
        <v>497918.4</v>
      </c>
      <c r="H58" s="16">
        <v>497918.4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54" t="s">
        <v>64</v>
      </c>
      <c r="C63" s="55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20" t="s">
        <v>78</v>
      </c>
      <c r="C77" s="2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20" t="s">
        <v>79</v>
      </c>
      <c r="C78" s="2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20" t="s">
        <v>80</v>
      </c>
      <c r="C79" s="2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20" t="s">
        <v>81</v>
      </c>
      <c r="C80" s="2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20" t="s">
        <v>82</v>
      </c>
      <c r="C81" s="2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20" t="s">
        <v>83</v>
      </c>
      <c r="C82" s="2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 thickBot="1">
      <c r="B83" s="22" t="s">
        <v>84</v>
      </c>
      <c r="C83" s="23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4"/>
      <c r="C84" s="25"/>
      <c r="D84" s="26"/>
      <c r="E84" s="26"/>
      <c r="F84" s="26"/>
      <c r="G84" s="26"/>
      <c r="H84" s="26"/>
      <c r="I84" s="26"/>
    </row>
    <row r="85" spans="2:9" ht="15">
      <c r="B85" s="27"/>
      <c r="C85" s="48" t="s">
        <v>90</v>
      </c>
      <c r="D85" s="48"/>
      <c r="E85" s="28"/>
      <c r="F85" s="49" t="s">
        <v>88</v>
      </c>
      <c r="G85" s="49"/>
      <c r="H85" s="49"/>
      <c r="I85" s="19"/>
    </row>
    <row r="86" spans="2:9" ht="15">
      <c r="B86" s="27"/>
      <c r="C86" s="48" t="s">
        <v>89</v>
      </c>
      <c r="D86" s="48"/>
      <c r="E86" s="28"/>
      <c r="F86" s="50" t="s">
        <v>91</v>
      </c>
      <c r="G86" s="50"/>
      <c r="H86" s="50"/>
      <c r="I86" s="19"/>
    </row>
    <row r="87" spans="2:9" ht="15">
      <c r="B87" s="27"/>
      <c r="C87" s="28"/>
      <c r="D87" s="28"/>
      <c r="E87" s="28"/>
      <c r="F87" s="50"/>
      <c r="G87" s="50"/>
      <c r="H87" s="50"/>
      <c r="I87" s="19"/>
    </row>
    <row r="88" spans="2:9" ht="13.5" thickBot="1">
      <c r="B88" s="29"/>
      <c r="C88" s="29"/>
      <c r="D88" s="30"/>
      <c r="E88" s="30"/>
      <c r="F88" s="30"/>
      <c r="G88" s="30"/>
      <c r="H88" s="30"/>
      <c r="I88" s="30"/>
    </row>
    <row r="89" spans="2:9" ht="12.75">
      <c r="B89" s="4" t="s">
        <v>85</v>
      </c>
      <c r="C89" s="9"/>
      <c r="D89" s="32">
        <f aca="true" t="shared" si="12" ref="D89:I89">D90+D108+D98+D118+D128+D138+D142+D151+D155</f>
        <v>729913045.5200001</v>
      </c>
      <c r="E89" s="32">
        <f>E90+E108+E98+E118+E128+E138+E142+E151+E155</f>
        <v>-15765707.370000007</v>
      </c>
      <c r="F89" s="32">
        <f t="shared" si="12"/>
        <v>714147338.15</v>
      </c>
      <c r="G89" s="32">
        <f>G90+G108+G98+G118+G128+G138+G142+G151+G155</f>
        <v>714144163.03</v>
      </c>
      <c r="H89" s="32">
        <f>H90+H108+H98+H118+H128+H138+H142+H151+H155</f>
        <v>709907819.6600001</v>
      </c>
      <c r="I89" s="32">
        <f t="shared" si="12"/>
        <v>3175.119999997318</v>
      </c>
    </row>
    <row r="90" spans="2:9" ht="12.75">
      <c r="B90" s="3" t="s">
        <v>12</v>
      </c>
      <c r="C90" s="9"/>
      <c r="D90" s="15">
        <f>SUM(D91:D97)</f>
        <v>36034064</v>
      </c>
      <c r="E90" s="15">
        <f>SUM(E91:E97)</f>
        <v>-3772596.0100000002</v>
      </c>
      <c r="F90" s="15">
        <f>SUM(F91:F97)</f>
        <v>32261467.990000002</v>
      </c>
      <c r="G90" s="15">
        <f>SUM(G91:G97)</f>
        <v>32261467.990000002</v>
      </c>
      <c r="H90" s="15">
        <f>SUM(H91:H97)</f>
        <v>32261467.990000002</v>
      </c>
      <c r="I90" s="16">
        <f aca="true" t="shared" si="13" ref="I90:I153">F90-G90</f>
        <v>0</v>
      </c>
    </row>
    <row r="91" spans="2:9" ht="12.75">
      <c r="B91" s="13" t="s">
        <v>13</v>
      </c>
      <c r="C91" s="11"/>
      <c r="D91" s="15"/>
      <c r="E91" s="16"/>
      <c r="F91" s="15">
        <f aca="true" t="shared" si="14" ref="F91:F107">D91+E91</f>
        <v>0</v>
      </c>
      <c r="G91" s="16"/>
      <c r="H91" s="16"/>
      <c r="I91" s="16">
        <f t="shared" si="13"/>
        <v>0</v>
      </c>
    </row>
    <row r="92" spans="2:9" ht="12.75">
      <c r="B92" s="13" t="s">
        <v>14</v>
      </c>
      <c r="C92" s="11"/>
      <c r="D92" s="15">
        <v>29949856</v>
      </c>
      <c r="E92" s="16">
        <v>-3855702.58</v>
      </c>
      <c r="F92" s="15">
        <f t="shared" si="14"/>
        <v>26094153.42</v>
      </c>
      <c r="G92" s="16">
        <v>26094153.42</v>
      </c>
      <c r="H92" s="16">
        <v>26094153.42</v>
      </c>
      <c r="I92" s="16">
        <f t="shared" si="13"/>
        <v>0</v>
      </c>
    </row>
    <row r="93" spans="2:9" ht="12.75">
      <c r="B93" s="13" t="s">
        <v>15</v>
      </c>
      <c r="C93" s="11"/>
      <c r="D93" s="15">
        <v>4173912</v>
      </c>
      <c r="E93" s="16">
        <v>157251.36</v>
      </c>
      <c r="F93" s="15">
        <f t="shared" si="14"/>
        <v>4331163.36</v>
      </c>
      <c r="G93" s="16">
        <v>4331163.36</v>
      </c>
      <c r="H93" s="16">
        <v>4331163.36</v>
      </c>
      <c r="I93" s="16">
        <f t="shared" si="13"/>
        <v>0</v>
      </c>
    </row>
    <row r="94" spans="2:9" ht="12.75">
      <c r="B94" s="13" t="s">
        <v>16</v>
      </c>
      <c r="C94" s="11"/>
      <c r="D94" s="15"/>
      <c r="E94" s="16"/>
      <c r="F94" s="15">
        <f t="shared" si="14"/>
        <v>0</v>
      </c>
      <c r="G94" s="16"/>
      <c r="H94" s="16"/>
      <c r="I94" s="16">
        <f t="shared" si="13"/>
        <v>0</v>
      </c>
    </row>
    <row r="95" spans="2:9" ht="12.75">
      <c r="B95" s="13" t="s">
        <v>17</v>
      </c>
      <c r="C95" s="11"/>
      <c r="D95" s="15">
        <v>1910296</v>
      </c>
      <c r="E95" s="16">
        <v>-74144.79</v>
      </c>
      <c r="F95" s="15">
        <f t="shared" si="14"/>
        <v>1836151.21</v>
      </c>
      <c r="G95" s="16">
        <v>1836151.21</v>
      </c>
      <c r="H95" s="16">
        <v>1836151.21</v>
      </c>
      <c r="I95" s="16">
        <f t="shared" si="13"/>
        <v>0</v>
      </c>
    </row>
    <row r="96" spans="2:9" ht="12.75">
      <c r="B96" s="13" t="s">
        <v>18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19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3" t="s">
        <v>20</v>
      </c>
      <c r="C98" s="9"/>
      <c r="D98" s="15">
        <f>SUM(D99:D107)</f>
        <v>305475438.55</v>
      </c>
      <c r="E98" s="15">
        <f>SUM(E99:E107)</f>
        <v>-21108967.910000004</v>
      </c>
      <c r="F98" s="15">
        <f>SUM(F99:F107)</f>
        <v>284366470.64</v>
      </c>
      <c r="G98" s="15">
        <f>SUM(G99:G107)</f>
        <v>284366470.64</v>
      </c>
      <c r="H98" s="15">
        <f>SUM(H99:H107)</f>
        <v>284313779.49</v>
      </c>
      <c r="I98" s="16">
        <f t="shared" si="13"/>
        <v>0</v>
      </c>
    </row>
    <row r="99" spans="2:9" ht="12.75">
      <c r="B99" s="13" t="s">
        <v>21</v>
      </c>
      <c r="C99" s="11"/>
      <c r="D99" s="15">
        <v>723049.52</v>
      </c>
      <c r="E99" s="16">
        <v>7229616.39</v>
      </c>
      <c r="F99" s="15">
        <f t="shared" si="14"/>
        <v>7952665.91</v>
      </c>
      <c r="G99" s="16">
        <v>7952665.91</v>
      </c>
      <c r="H99" s="16">
        <v>7899974.76</v>
      </c>
      <c r="I99" s="16">
        <f t="shared" si="13"/>
        <v>0</v>
      </c>
    </row>
    <row r="100" spans="2:9" ht="12.75">
      <c r="B100" s="13" t="s">
        <v>22</v>
      </c>
      <c r="C100" s="11"/>
      <c r="D100" s="15">
        <v>30414104.74</v>
      </c>
      <c r="E100" s="16">
        <v>-2313471.08</v>
      </c>
      <c r="F100" s="15">
        <f t="shared" si="14"/>
        <v>28100633.659999996</v>
      </c>
      <c r="G100" s="16">
        <v>28100633.66</v>
      </c>
      <c r="H100" s="16">
        <v>28100633.66</v>
      </c>
      <c r="I100" s="16">
        <f t="shared" si="13"/>
        <v>0</v>
      </c>
    </row>
    <row r="101" spans="2:9" ht="12.75">
      <c r="B101" s="13" t="s">
        <v>23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24</v>
      </c>
      <c r="C102" s="11"/>
      <c r="D102" s="15">
        <v>60000</v>
      </c>
      <c r="E102" s="16">
        <v>-60000</v>
      </c>
      <c r="F102" s="15">
        <f t="shared" si="14"/>
        <v>0</v>
      </c>
      <c r="G102" s="16">
        <v>0</v>
      </c>
      <c r="H102" s="16">
        <v>0</v>
      </c>
      <c r="I102" s="16">
        <f t="shared" si="13"/>
        <v>0</v>
      </c>
    </row>
    <row r="103" spans="2:9" ht="12.75">
      <c r="B103" s="13" t="s">
        <v>25</v>
      </c>
      <c r="C103" s="11"/>
      <c r="D103" s="15">
        <v>271432052</v>
      </c>
      <c r="E103" s="16">
        <v>-25501845.69</v>
      </c>
      <c r="F103" s="15">
        <f t="shared" si="14"/>
        <v>245930206.31</v>
      </c>
      <c r="G103" s="16">
        <v>245930206.31</v>
      </c>
      <c r="H103" s="16">
        <v>245930206.31</v>
      </c>
      <c r="I103" s="16">
        <f t="shared" si="13"/>
        <v>0</v>
      </c>
    </row>
    <row r="104" spans="2:9" ht="12.75">
      <c r="B104" s="13" t="s">
        <v>26</v>
      </c>
      <c r="C104" s="11"/>
      <c r="D104" s="15">
        <v>1548064.29</v>
      </c>
      <c r="E104" s="16">
        <v>78910.05</v>
      </c>
      <c r="F104" s="15">
        <f t="shared" si="14"/>
        <v>1626974.34</v>
      </c>
      <c r="G104" s="16">
        <v>1626974.34</v>
      </c>
      <c r="H104" s="16">
        <v>1626974.34</v>
      </c>
      <c r="I104" s="16">
        <f t="shared" si="13"/>
        <v>0</v>
      </c>
    </row>
    <row r="105" spans="2:9" ht="12.75">
      <c r="B105" s="13" t="s">
        <v>27</v>
      </c>
      <c r="C105" s="11"/>
      <c r="D105" s="15">
        <v>698168</v>
      </c>
      <c r="E105" s="16">
        <v>-270246.21</v>
      </c>
      <c r="F105" s="15">
        <f t="shared" si="14"/>
        <v>427921.79</v>
      </c>
      <c r="G105" s="16">
        <v>427921.79</v>
      </c>
      <c r="H105" s="16">
        <v>427921.79</v>
      </c>
      <c r="I105" s="16">
        <f t="shared" si="13"/>
        <v>0</v>
      </c>
    </row>
    <row r="106" spans="2:9" ht="12.75">
      <c r="B106" s="13" t="s">
        <v>28</v>
      </c>
      <c r="C106" s="11"/>
      <c r="D106" s="15"/>
      <c r="E106" s="16"/>
      <c r="F106" s="15">
        <f t="shared" si="14"/>
        <v>0</v>
      </c>
      <c r="G106" s="16"/>
      <c r="H106" s="16"/>
      <c r="I106" s="16">
        <f t="shared" si="13"/>
        <v>0</v>
      </c>
    </row>
    <row r="107" spans="2:9" ht="12.75">
      <c r="B107" s="13" t="s">
        <v>29</v>
      </c>
      <c r="C107" s="11"/>
      <c r="D107" s="15">
        <v>600000</v>
      </c>
      <c r="E107" s="16">
        <v>-271931.37</v>
      </c>
      <c r="F107" s="15">
        <f t="shared" si="14"/>
        <v>328068.63</v>
      </c>
      <c r="G107" s="16">
        <v>328068.63</v>
      </c>
      <c r="H107" s="16">
        <v>328068.63</v>
      </c>
      <c r="I107" s="16">
        <f t="shared" si="13"/>
        <v>0</v>
      </c>
    </row>
    <row r="108" spans="2:9" ht="12.75">
      <c r="B108" s="3" t="s">
        <v>30</v>
      </c>
      <c r="C108" s="9"/>
      <c r="D108" s="15">
        <f>SUM(D109:D117)</f>
        <v>47140871.279999994</v>
      </c>
      <c r="E108" s="15">
        <f>SUM(E109:E117)</f>
        <v>19880296.379999995</v>
      </c>
      <c r="F108" s="15">
        <f>SUM(F109:F117)</f>
        <v>67021167.66</v>
      </c>
      <c r="G108" s="15">
        <f>SUM(G109:G117)</f>
        <v>67017992.54</v>
      </c>
      <c r="H108" s="15">
        <f>SUM(H109:H117)</f>
        <v>62834340.32</v>
      </c>
      <c r="I108" s="16">
        <f t="shared" si="13"/>
        <v>3175.119999997318</v>
      </c>
    </row>
    <row r="109" spans="2:9" ht="12.75">
      <c r="B109" s="13" t="s">
        <v>31</v>
      </c>
      <c r="C109" s="11"/>
      <c r="D109" s="15">
        <v>881451</v>
      </c>
      <c r="E109" s="16">
        <v>480494.72</v>
      </c>
      <c r="F109" s="16">
        <f>D109+E109</f>
        <v>1361945.72</v>
      </c>
      <c r="G109" s="16">
        <v>1358986.71</v>
      </c>
      <c r="H109" s="16">
        <v>1358986.71</v>
      </c>
      <c r="I109" s="16">
        <f t="shared" si="13"/>
        <v>2959.0100000000093</v>
      </c>
    </row>
    <row r="110" spans="2:9" ht="12.75">
      <c r="B110" s="13" t="s">
        <v>32</v>
      </c>
      <c r="C110" s="11"/>
      <c r="D110" s="15">
        <v>1900000</v>
      </c>
      <c r="E110" s="16">
        <v>-51855.52</v>
      </c>
      <c r="F110" s="16">
        <f aca="true" t="shared" si="15" ref="F110:F117">D110+E110</f>
        <v>1848144.48</v>
      </c>
      <c r="G110" s="16">
        <v>1848144.48</v>
      </c>
      <c r="H110" s="16">
        <v>1848144.48</v>
      </c>
      <c r="I110" s="16">
        <f t="shared" si="13"/>
        <v>0</v>
      </c>
    </row>
    <row r="111" spans="2:9" ht="12.75">
      <c r="B111" s="13" t="s">
        <v>33</v>
      </c>
      <c r="C111" s="11"/>
      <c r="D111" s="15">
        <v>36665024.19</v>
      </c>
      <c r="E111" s="16">
        <v>13514504.36</v>
      </c>
      <c r="F111" s="16">
        <f t="shared" si="15"/>
        <v>50179528.55</v>
      </c>
      <c r="G111" s="16">
        <v>50179354.85</v>
      </c>
      <c r="H111" s="16">
        <v>45995702.63</v>
      </c>
      <c r="I111" s="16">
        <f t="shared" si="13"/>
        <v>173.69999999552965</v>
      </c>
    </row>
    <row r="112" spans="2:9" ht="12.75">
      <c r="B112" s="13" t="s">
        <v>34</v>
      </c>
      <c r="C112" s="11"/>
      <c r="D112" s="15">
        <v>240000</v>
      </c>
      <c r="E112" s="16">
        <v>-240000</v>
      </c>
      <c r="F112" s="16">
        <f t="shared" si="15"/>
        <v>0</v>
      </c>
      <c r="G112" s="16">
        <v>0</v>
      </c>
      <c r="H112" s="16">
        <v>0</v>
      </c>
      <c r="I112" s="16">
        <f t="shared" si="13"/>
        <v>0</v>
      </c>
    </row>
    <row r="113" spans="2:9" ht="12.75">
      <c r="B113" s="13" t="s">
        <v>35</v>
      </c>
      <c r="C113" s="11"/>
      <c r="D113" s="15">
        <v>5537528.08</v>
      </c>
      <c r="E113" s="16">
        <v>5504543.1</v>
      </c>
      <c r="F113" s="16">
        <f t="shared" si="15"/>
        <v>11042071.18</v>
      </c>
      <c r="G113" s="16">
        <v>11042028.77</v>
      </c>
      <c r="H113" s="16">
        <v>11042028.77</v>
      </c>
      <c r="I113" s="16">
        <f t="shared" si="13"/>
        <v>42.41000000014901</v>
      </c>
    </row>
    <row r="114" spans="2:9" ht="12.75">
      <c r="B114" s="13" t="s">
        <v>36</v>
      </c>
      <c r="C114" s="11"/>
      <c r="D114" s="15">
        <v>0</v>
      </c>
      <c r="E114" s="16">
        <v>1925279.72</v>
      </c>
      <c r="F114" s="16">
        <f t="shared" si="15"/>
        <v>1925279.72</v>
      </c>
      <c r="G114" s="16">
        <v>1925279.72</v>
      </c>
      <c r="H114" s="16">
        <v>1925279.72</v>
      </c>
      <c r="I114" s="16">
        <f t="shared" si="13"/>
        <v>0</v>
      </c>
    </row>
    <row r="115" spans="2:9" ht="12.75">
      <c r="B115" s="13" t="s">
        <v>37</v>
      </c>
      <c r="C115" s="11"/>
      <c r="D115" s="15">
        <v>1916868.01</v>
      </c>
      <c r="E115" s="16">
        <v>-1252790</v>
      </c>
      <c r="F115" s="16">
        <f t="shared" si="15"/>
        <v>664078.01</v>
      </c>
      <c r="G115" s="16">
        <v>664078.01</v>
      </c>
      <c r="H115" s="16">
        <v>664078.01</v>
      </c>
      <c r="I115" s="16">
        <f t="shared" si="13"/>
        <v>0</v>
      </c>
    </row>
    <row r="116" spans="2:9" ht="12.75">
      <c r="B116" s="13" t="s">
        <v>38</v>
      </c>
      <c r="C116" s="11"/>
      <c r="D116" s="15"/>
      <c r="E116" s="16"/>
      <c r="F116" s="16">
        <f t="shared" si="15"/>
        <v>0</v>
      </c>
      <c r="G116" s="16"/>
      <c r="H116" s="16"/>
      <c r="I116" s="16">
        <f t="shared" si="13"/>
        <v>0</v>
      </c>
    </row>
    <row r="117" spans="2:9" ht="12.75">
      <c r="B117" s="13" t="s">
        <v>39</v>
      </c>
      <c r="C117" s="11"/>
      <c r="D117" s="15">
        <v>0</v>
      </c>
      <c r="E117" s="16">
        <v>120</v>
      </c>
      <c r="F117" s="16">
        <f t="shared" si="15"/>
        <v>120</v>
      </c>
      <c r="G117" s="16">
        <v>120</v>
      </c>
      <c r="H117" s="16">
        <v>120</v>
      </c>
      <c r="I117" s="16">
        <f t="shared" si="13"/>
        <v>0</v>
      </c>
    </row>
    <row r="118" spans="2:9" ht="25.5" customHeight="1">
      <c r="B118" s="54" t="s">
        <v>40</v>
      </c>
      <c r="C118" s="55"/>
      <c r="D118" s="15">
        <f>SUM(D119:D127)</f>
        <v>340138335.99</v>
      </c>
      <c r="E118" s="15">
        <f>SUM(E119:E127)</f>
        <v>-9861304.129999999</v>
      </c>
      <c r="F118" s="15">
        <f>SUM(F119:F127)</f>
        <v>330277031.86</v>
      </c>
      <c r="G118" s="15">
        <f>SUM(G119:G127)</f>
        <v>330277031.86</v>
      </c>
      <c r="H118" s="15">
        <f>SUM(H119:H127)</f>
        <v>330277031.86</v>
      </c>
      <c r="I118" s="16">
        <f t="shared" si="13"/>
        <v>0</v>
      </c>
    </row>
    <row r="119" spans="2:9" ht="12.75">
      <c r="B119" s="13" t="s">
        <v>41</v>
      </c>
      <c r="C119" s="11"/>
      <c r="D119" s="15"/>
      <c r="E119" s="16"/>
      <c r="F119" s="16">
        <f>D119+E119</f>
        <v>0</v>
      </c>
      <c r="G119" s="16"/>
      <c r="H119" s="16"/>
      <c r="I119" s="16">
        <f t="shared" si="13"/>
        <v>0</v>
      </c>
    </row>
    <row r="120" spans="2:9" ht="12.75">
      <c r="B120" s="13" t="s">
        <v>42</v>
      </c>
      <c r="C120" s="11"/>
      <c r="D120" s="15">
        <v>340138335.99</v>
      </c>
      <c r="E120" s="16">
        <v>-25253597.13</v>
      </c>
      <c r="F120" s="16">
        <f aca="true" t="shared" si="16" ref="F120:F127">D120+E120</f>
        <v>314884738.86</v>
      </c>
      <c r="G120" s="16">
        <v>314884738.86</v>
      </c>
      <c r="H120" s="16">
        <v>314884738.86</v>
      </c>
      <c r="I120" s="16">
        <f t="shared" si="13"/>
        <v>0</v>
      </c>
    </row>
    <row r="121" spans="2:9" ht="12.75">
      <c r="B121" s="13" t="s">
        <v>43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44</v>
      </c>
      <c r="C122" s="11"/>
      <c r="D122" s="15">
        <v>0</v>
      </c>
      <c r="E122" s="16">
        <v>15392293</v>
      </c>
      <c r="F122" s="16">
        <f t="shared" si="16"/>
        <v>15392293</v>
      </c>
      <c r="G122" s="16">
        <v>15392293</v>
      </c>
      <c r="H122" s="16">
        <v>15392293</v>
      </c>
      <c r="I122" s="16">
        <f t="shared" si="13"/>
        <v>0</v>
      </c>
    </row>
    <row r="123" spans="2:9" ht="12.75">
      <c r="B123" s="13" t="s">
        <v>45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46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13" t="s">
        <v>47</v>
      </c>
      <c r="C125" s="11"/>
      <c r="D125" s="15"/>
      <c r="E125" s="16"/>
      <c r="F125" s="16">
        <f t="shared" si="16"/>
        <v>0</v>
      </c>
      <c r="G125" s="16"/>
      <c r="H125" s="16"/>
      <c r="I125" s="16">
        <f t="shared" si="13"/>
        <v>0</v>
      </c>
    </row>
    <row r="126" spans="2:9" ht="12.75">
      <c r="B126" s="13" t="s">
        <v>48</v>
      </c>
      <c r="C126" s="11"/>
      <c r="D126" s="15"/>
      <c r="E126" s="16"/>
      <c r="F126" s="16">
        <f t="shared" si="16"/>
        <v>0</v>
      </c>
      <c r="G126" s="16"/>
      <c r="H126" s="16"/>
      <c r="I126" s="16">
        <f t="shared" si="13"/>
        <v>0</v>
      </c>
    </row>
    <row r="127" spans="2:9" ht="12.75">
      <c r="B127" s="13" t="s">
        <v>49</v>
      </c>
      <c r="C127" s="11"/>
      <c r="D127" s="15"/>
      <c r="E127" s="16"/>
      <c r="F127" s="16">
        <f t="shared" si="16"/>
        <v>0</v>
      </c>
      <c r="G127" s="16"/>
      <c r="H127" s="16"/>
      <c r="I127" s="16">
        <f t="shared" si="13"/>
        <v>0</v>
      </c>
    </row>
    <row r="128" spans="2:9" ht="12.75">
      <c r="B128" s="3" t="s">
        <v>50</v>
      </c>
      <c r="C128" s="9"/>
      <c r="D128" s="15">
        <f>SUM(D129:D137)</f>
        <v>1124335.7</v>
      </c>
      <c r="E128" s="15">
        <f>SUM(E129:E137)</f>
        <v>-903135.7</v>
      </c>
      <c r="F128" s="15">
        <f>SUM(F129:F137)</f>
        <v>221200</v>
      </c>
      <c r="G128" s="15">
        <f>SUM(G129:G137)</f>
        <v>221200</v>
      </c>
      <c r="H128" s="15">
        <f>SUM(H129:H137)</f>
        <v>221200</v>
      </c>
      <c r="I128" s="16">
        <f t="shared" si="13"/>
        <v>0</v>
      </c>
    </row>
    <row r="129" spans="2:9" ht="12.75">
      <c r="B129" s="13" t="s">
        <v>51</v>
      </c>
      <c r="C129" s="11"/>
      <c r="D129" s="15">
        <v>0</v>
      </c>
      <c r="E129" s="16">
        <v>221200</v>
      </c>
      <c r="F129" s="16">
        <f>D129+E129</f>
        <v>221200</v>
      </c>
      <c r="G129" s="16">
        <v>221200</v>
      </c>
      <c r="H129" s="16">
        <v>221200</v>
      </c>
      <c r="I129" s="16">
        <f t="shared" si="13"/>
        <v>0</v>
      </c>
    </row>
    <row r="130" spans="2:9" ht="12.75">
      <c r="B130" s="13" t="s">
        <v>52</v>
      </c>
      <c r="C130" s="11"/>
      <c r="D130" s="15"/>
      <c r="E130" s="16"/>
      <c r="F130" s="16">
        <f aca="true" t="shared" si="17" ref="F130:F137">D130+E130</f>
        <v>0</v>
      </c>
      <c r="G130" s="16"/>
      <c r="H130" s="16"/>
      <c r="I130" s="16">
        <f t="shared" si="13"/>
        <v>0</v>
      </c>
    </row>
    <row r="131" spans="2:9" ht="12.75">
      <c r="B131" s="13" t="s">
        <v>53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54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55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56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ht="12.75">
      <c r="B135" s="13" t="s">
        <v>57</v>
      </c>
      <c r="C135" s="11"/>
      <c r="D135" s="15"/>
      <c r="E135" s="16"/>
      <c r="F135" s="16">
        <f t="shared" si="17"/>
        <v>0</v>
      </c>
      <c r="G135" s="16"/>
      <c r="H135" s="16"/>
      <c r="I135" s="16">
        <f t="shared" si="13"/>
        <v>0</v>
      </c>
    </row>
    <row r="136" spans="2:9" ht="12.75">
      <c r="B136" s="13" t="s">
        <v>58</v>
      </c>
      <c r="C136" s="11"/>
      <c r="D136" s="15"/>
      <c r="E136" s="16"/>
      <c r="F136" s="16">
        <f t="shared" si="17"/>
        <v>0</v>
      </c>
      <c r="G136" s="16"/>
      <c r="H136" s="16"/>
      <c r="I136" s="16">
        <f t="shared" si="13"/>
        <v>0</v>
      </c>
    </row>
    <row r="137" spans="2:9" ht="12.75">
      <c r="B137" s="13" t="s">
        <v>59</v>
      </c>
      <c r="C137" s="11"/>
      <c r="D137" s="15">
        <v>1124335.7</v>
      </c>
      <c r="E137" s="16">
        <v>-1124335.7</v>
      </c>
      <c r="F137" s="16">
        <f t="shared" si="17"/>
        <v>0</v>
      </c>
      <c r="G137" s="16">
        <v>0</v>
      </c>
      <c r="H137" s="16">
        <v>0</v>
      </c>
      <c r="I137" s="16">
        <f t="shared" si="13"/>
        <v>0</v>
      </c>
    </row>
    <row r="138" spans="2:9" ht="12.75">
      <c r="B138" s="3" t="s">
        <v>60</v>
      </c>
      <c r="C138" s="9"/>
      <c r="D138" s="15">
        <f>SUM(D139:D141)</f>
        <v>0</v>
      </c>
      <c r="E138" s="15">
        <f>SUM(E139:E141)</f>
        <v>0</v>
      </c>
      <c r="F138" s="15">
        <f>SUM(F139:F141)</f>
        <v>0</v>
      </c>
      <c r="G138" s="15">
        <f>SUM(G139:G141)</f>
        <v>0</v>
      </c>
      <c r="H138" s="15">
        <f>SUM(H139:H141)</f>
        <v>0</v>
      </c>
      <c r="I138" s="16">
        <f t="shared" si="13"/>
        <v>0</v>
      </c>
    </row>
    <row r="139" spans="2:9" ht="12.75">
      <c r="B139" s="13" t="s">
        <v>61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62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63</v>
      </c>
      <c r="C141" s="11"/>
      <c r="D141" s="15"/>
      <c r="E141" s="16"/>
      <c r="F141" s="16">
        <f>D141+E141</f>
        <v>0</v>
      </c>
      <c r="G141" s="16"/>
      <c r="H141" s="16"/>
      <c r="I141" s="16">
        <f t="shared" si="13"/>
        <v>0</v>
      </c>
    </row>
    <row r="142" spans="2:9" ht="12.75">
      <c r="B142" s="3" t="s">
        <v>64</v>
      </c>
      <c r="C142" s="9"/>
      <c r="D142" s="15">
        <f>SUM(D143:D150)</f>
        <v>0</v>
      </c>
      <c r="E142" s="15">
        <f>SUM(E143:E150)</f>
        <v>0</v>
      </c>
      <c r="F142" s="15">
        <f>F143+F144+F145+F146+F147+F149+F150</f>
        <v>0</v>
      </c>
      <c r="G142" s="15">
        <f>SUM(G143:G150)</f>
        <v>0</v>
      </c>
      <c r="H142" s="15">
        <f>SUM(H143:H150)</f>
        <v>0</v>
      </c>
      <c r="I142" s="16">
        <f t="shared" si="13"/>
        <v>0</v>
      </c>
    </row>
    <row r="143" spans="2:9" ht="12.75">
      <c r="B143" s="13" t="s">
        <v>65</v>
      </c>
      <c r="C143" s="11"/>
      <c r="D143" s="15"/>
      <c r="E143" s="16"/>
      <c r="F143" s="16">
        <f>D143+E143</f>
        <v>0</v>
      </c>
      <c r="G143" s="16"/>
      <c r="H143" s="16"/>
      <c r="I143" s="16">
        <f t="shared" si="13"/>
        <v>0</v>
      </c>
    </row>
    <row r="144" spans="2:9" ht="12.75">
      <c r="B144" s="13" t="s">
        <v>66</v>
      </c>
      <c r="C144" s="11"/>
      <c r="D144" s="15"/>
      <c r="E144" s="16"/>
      <c r="F144" s="16">
        <f aca="true" t="shared" si="18" ref="F144:F150">D144+E144</f>
        <v>0</v>
      </c>
      <c r="G144" s="16"/>
      <c r="H144" s="16"/>
      <c r="I144" s="16">
        <f t="shared" si="13"/>
        <v>0</v>
      </c>
    </row>
    <row r="145" spans="2:9" ht="12.75">
      <c r="B145" s="13" t="s">
        <v>67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68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69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13" t="s">
        <v>70</v>
      </c>
      <c r="C148" s="11"/>
      <c r="D148" s="15"/>
      <c r="E148" s="16"/>
      <c r="F148" s="16">
        <f t="shared" si="18"/>
        <v>0</v>
      </c>
      <c r="G148" s="16"/>
      <c r="H148" s="16"/>
      <c r="I148" s="16">
        <f t="shared" si="13"/>
        <v>0</v>
      </c>
    </row>
    <row r="149" spans="2:9" ht="12.75">
      <c r="B149" s="13" t="s">
        <v>71</v>
      </c>
      <c r="C149" s="11"/>
      <c r="D149" s="15"/>
      <c r="E149" s="16"/>
      <c r="F149" s="16">
        <f t="shared" si="18"/>
        <v>0</v>
      </c>
      <c r="G149" s="16"/>
      <c r="H149" s="16"/>
      <c r="I149" s="16">
        <f t="shared" si="13"/>
        <v>0</v>
      </c>
    </row>
    <row r="150" spans="2:9" ht="12.75">
      <c r="B150" s="13" t="s">
        <v>72</v>
      </c>
      <c r="C150" s="11"/>
      <c r="D150" s="15"/>
      <c r="E150" s="16"/>
      <c r="F150" s="16">
        <f t="shared" si="18"/>
        <v>0</v>
      </c>
      <c r="G150" s="16"/>
      <c r="H150" s="16"/>
      <c r="I150" s="16">
        <f t="shared" si="13"/>
        <v>0</v>
      </c>
    </row>
    <row r="151" spans="2:9" ht="12.75">
      <c r="B151" s="3" t="s">
        <v>73</v>
      </c>
      <c r="C151" s="9"/>
      <c r="D151" s="15">
        <f>SUM(D152:D154)</f>
        <v>0</v>
      </c>
      <c r="E151" s="15">
        <f>SUM(E152:E154)</f>
        <v>0</v>
      </c>
      <c r="F151" s="15">
        <f>SUM(F152:F154)</f>
        <v>0</v>
      </c>
      <c r="G151" s="15">
        <f>SUM(G152:G154)</f>
        <v>0</v>
      </c>
      <c r="H151" s="15">
        <f>SUM(H152:H154)</f>
        <v>0</v>
      </c>
      <c r="I151" s="16">
        <f t="shared" si="13"/>
        <v>0</v>
      </c>
    </row>
    <row r="152" spans="2:9" ht="12.75">
      <c r="B152" s="13" t="s">
        <v>74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3"/>
        <v>0</v>
      </c>
    </row>
    <row r="153" spans="2:9" ht="12.75">
      <c r="B153" s="13" t="s">
        <v>75</v>
      </c>
      <c r="C153" s="11"/>
      <c r="D153" s="15"/>
      <c r="E153" s="16"/>
      <c r="F153" s="16">
        <f>D153+E153</f>
        <v>0</v>
      </c>
      <c r="G153" s="16"/>
      <c r="H153" s="16"/>
      <c r="I153" s="16">
        <f t="shared" si="13"/>
        <v>0</v>
      </c>
    </row>
    <row r="154" spans="2:9" ht="12.75">
      <c r="B154" s="13" t="s">
        <v>76</v>
      </c>
      <c r="C154" s="11"/>
      <c r="D154" s="15"/>
      <c r="E154" s="16"/>
      <c r="F154" s="16">
        <f>D154+E154</f>
        <v>0</v>
      </c>
      <c r="G154" s="16"/>
      <c r="H154" s="16"/>
      <c r="I154" s="16">
        <f aca="true" t="shared" si="19" ref="I154:I162">F154-G154</f>
        <v>0</v>
      </c>
    </row>
    <row r="155" spans="2:9" ht="12.75">
      <c r="B155" s="3" t="s">
        <v>77</v>
      </c>
      <c r="C155" s="9"/>
      <c r="D155" s="15">
        <f>SUM(D156:D162)</f>
        <v>0</v>
      </c>
      <c r="E155" s="15">
        <f>SUM(E156:E162)</f>
        <v>0</v>
      </c>
      <c r="F155" s="15">
        <f>SUM(F156:F162)</f>
        <v>0</v>
      </c>
      <c r="G155" s="15">
        <f>SUM(G156:G162)</f>
        <v>0</v>
      </c>
      <c r="H155" s="15">
        <f>SUM(H156:H162)</f>
        <v>0</v>
      </c>
      <c r="I155" s="16">
        <f t="shared" si="19"/>
        <v>0</v>
      </c>
    </row>
    <row r="156" spans="2:9" ht="12.75">
      <c r="B156" s="13" t="s">
        <v>78</v>
      </c>
      <c r="C156" s="11"/>
      <c r="D156" s="15"/>
      <c r="E156" s="16"/>
      <c r="F156" s="16">
        <f>D156+E156</f>
        <v>0</v>
      </c>
      <c r="G156" s="16"/>
      <c r="H156" s="16"/>
      <c r="I156" s="16">
        <f t="shared" si="19"/>
        <v>0</v>
      </c>
    </row>
    <row r="157" spans="2:9" ht="12.75">
      <c r="B157" s="13" t="s">
        <v>79</v>
      </c>
      <c r="C157" s="11"/>
      <c r="D157" s="15"/>
      <c r="E157" s="16"/>
      <c r="F157" s="16">
        <f aca="true" t="shared" si="20" ref="F157:F162">D157+E157</f>
        <v>0</v>
      </c>
      <c r="G157" s="16"/>
      <c r="H157" s="16"/>
      <c r="I157" s="16">
        <f t="shared" si="19"/>
        <v>0</v>
      </c>
    </row>
    <row r="158" spans="2:9" ht="12.75">
      <c r="B158" s="13" t="s">
        <v>80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81</v>
      </c>
      <c r="C159" s="11"/>
      <c r="D159" s="15"/>
      <c r="E159" s="16"/>
      <c r="F159" s="16">
        <f t="shared" si="20"/>
        <v>0</v>
      </c>
      <c r="G159" s="16"/>
      <c r="H159" s="16"/>
      <c r="I159" s="16">
        <f t="shared" si="19"/>
        <v>0</v>
      </c>
    </row>
    <row r="160" spans="2:9" ht="12.75">
      <c r="B160" s="13" t="s">
        <v>82</v>
      </c>
      <c r="C160" s="11"/>
      <c r="D160" s="15"/>
      <c r="E160" s="16"/>
      <c r="F160" s="16">
        <f t="shared" si="20"/>
        <v>0</v>
      </c>
      <c r="G160" s="16"/>
      <c r="H160" s="16"/>
      <c r="I160" s="16">
        <f t="shared" si="19"/>
        <v>0</v>
      </c>
    </row>
    <row r="161" spans="2:9" ht="12.75">
      <c r="B161" s="13" t="s">
        <v>83</v>
      </c>
      <c r="C161" s="11"/>
      <c r="D161" s="15"/>
      <c r="E161" s="16"/>
      <c r="F161" s="16">
        <f t="shared" si="20"/>
        <v>0</v>
      </c>
      <c r="G161" s="16"/>
      <c r="H161" s="16"/>
      <c r="I161" s="16">
        <f t="shared" si="19"/>
        <v>0</v>
      </c>
    </row>
    <row r="162" spans="2:9" ht="12.75">
      <c r="B162" s="13" t="s">
        <v>84</v>
      </c>
      <c r="C162" s="11"/>
      <c r="D162" s="15"/>
      <c r="E162" s="16"/>
      <c r="F162" s="16">
        <f t="shared" si="20"/>
        <v>0</v>
      </c>
      <c r="G162" s="16"/>
      <c r="H162" s="16"/>
      <c r="I162" s="16">
        <f t="shared" si="19"/>
        <v>0</v>
      </c>
    </row>
    <row r="163" spans="2:9" ht="12.75">
      <c r="B163" s="3"/>
      <c r="C163" s="9"/>
      <c r="D163" s="15"/>
      <c r="E163" s="16"/>
      <c r="F163" s="16"/>
      <c r="G163" s="16"/>
      <c r="H163" s="16"/>
      <c r="I163" s="16"/>
    </row>
    <row r="164" spans="2:9" ht="12.75">
      <c r="B164" s="4" t="s">
        <v>86</v>
      </c>
      <c r="C164" s="10"/>
      <c r="D164" s="14">
        <f aca="true" t="shared" si="21" ref="D164:I164">D10+D89</f>
        <v>1010822045.5200001</v>
      </c>
      <c r="E164" s="14">
        <f t="shared" si="21"/>
        <v>-29757943.400000006</v>
      </c>
      <c r="F164" s="14">
        <f t="shared" si="21"/>
        <v>981064102.1199999</v>
      </c>
      <c r="G164" s="14">
        <f t="shared" si="21"/>
        <v>981060927</v>
      </c>
      <c r="H164" s="14">
        <f t="shared" si="21"/>
        <v>973047150.21</v>
      </c>
      <c r="I164" s="14">
        <f t="shared" si="21"/>
        <v>3175.119999997318</v>
      </c>
    </row>
    <row r="165" spans="2:9" ht="13.5" thickBot="1">
      <c r="B165" s="5"/>
      <c r="C165" s="12"/>
      <c r="D165" s="17"/>
      <c r="E165" s="18"/>
      <c r="F165" s="18"/>
      <c r="G165" s="18"/>
      <c r="H165" s="18"/>
      <c r="I165" s="18"/>
    </row>
    <row r="167" spans="3:8" ht="15">
      <c r="C167" s="51" t="s">
        <v>90</v>
      </c>
      <c r="D167" s="51"/>
      <c r="E167" s="31"/>
      <c r="F167" s="52" t="s">
        <v>88</v>
      </c>
      <c r="G167" s="52"/>
      <c r="H167" s="52"/>
    </row>
    <row r="168" spans="3:8" ht="15">
      <c r="C168" s="51" t="s">
        <v>89</v>
      </c>
      <c r="D168" s="51"/>
      <c r="E168" s="31"/>
      <c r="F168" s="53" t="s">
        <v>91</v>
      </c>
      <c r="G168" s="53"/>
      <c r="H168" s="53"/>
    </row>
    <row r="169" spans="3:8" ht="15">
      <c r="C169" s="31"/>
      <c r="D169" s="31"/>
      <c r="E169" s="31"/>
      <c r="F169" s="53"/>
      <c r="G169" s="53"/>
      <c r="H169" s="53"/>
    </row>
  </sheetData>
  <sheetProtection/>
  <mergeCells count="20">
    <mergeCell ref="C168:D168"/>
    <mergeCell ref="F168:H169"/>
    <mergeCell ref="B39:C39"/>
    <mergeCell ref="B49:C49"/>
    <mergeCell ref="B63:C63"/>
    <mergeCell ref="B118:C118"/>
    <mergeCell ref="C85:D85"/>
    <mergeCell ref="F85:H85"/>
    <mergeCell ref="C86:D86"/>
    <mergeCell ref="F86:H87"/>
    <mergeCell ref="C167:D167"/>
    <mergeCell ref="F167:H167"/>
    <mergeCell ref="B2:I2"/>
    <mergeCell ref="B3:I3"/>
    <mergeCell ref="B4:I4"/>
    <mergeCell ref="B5:I5"/>
    <mergeCell ref="B6:I6"/>
    <mergeCell ref="D7:H8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8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EQUIPO32BIT</cp:lastModifiedBy>
  <cp:lastPrinted>2017-10-03T21:49:40Z</cp:lastPrinted>
  <dcterms:created xsi:type="dcterms:W3CDTF">2016-10-11T20:25:15Z</dcterms:created>
  <dcterms:modified xsi:type="dcterms:W3CDTF">2018-01-12T23:06:31Z</dcterms:modified>
  <cp:category/>
  <cp:version/>
  <cp:contentType/>
  <cp:contentStatus/>
</cp:coreProperties>
</file>