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" sheetId="1" r:id="rId1"/>
    <sheet name="Hoja2" sheetId="2" state="hidden" r:id="rId2"/>
    <sheet name="Hoja1" sheetId="3" state="hidden" r:id="rId3"/>
  </sheet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<sst xmlns="http://schemas.openxmlformats.org/spreadsheetml/2006/main" count="211" uniqueCount="82">
  <si>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</si>
  <si>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</si>
  <si>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</si>
  <si>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</si>
  <si>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</si>
  <si>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</si>
  <si>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</si>
  <si>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</si>
  <si>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</si>
  <si>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</si>
  <si>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</si>
  <si>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</si>
  <si>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</si>
  <si>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</si>
  <si>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</si>
  <si>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</si>
  <si>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</si>
  <si>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</si>
  <si>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</si>
  <si>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</si>
  <si>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</si>
  <si>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</si>
  <si>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</si>
  <si>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</si>
  <si>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</si>
  <si>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</si>
  <si>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</si>
  <si>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</si>
  <si>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</si>
  <si>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</si>
  <si>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</si>
  <si>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</si>
  <si>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</si>
  <si>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</si>
  <si>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</si>
  <si>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</si>
  <si>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</si>
  <si>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</si>
  <si>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</si>
  <si>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</si>
  <si>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</si>
  <si>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</si>
  <si>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</si>
  <si>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</si>
  <si>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</si>
  <si>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</si>
  <si>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</si>
  <si>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</si>
  <si>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</si>
  <si>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</si>
  <si>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</si>
  <si>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</si>
  <si>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</si>
  <si>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</si>
  <si>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</si>
  <si>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</si>
  <si>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</si>
  <si>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</si>
  <si>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</si>
  <si>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</si>
  <si>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</si>
  <si>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</si>
  <si>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</si>
  <si>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</si>
  <si>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</si>
  <si>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</si>
  <si>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</si>
  <si>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</si>
  <si>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</si>
  <si>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Cuenta de la Hacienda Pública Estatal 2015</t>
  </si>
  <si>
    <t>Del 1o. de enero al 31 de diciembre de 2015 y 2014</t>
  </si>
  <si>
    <t>Cuenta Pública 2015</t>
  </si>
  <si>
    <t>Del 1 de enero al 31 de diciembre de 2015 y 2014</t>
  </si>
  <si>
    <t>Ente Público:</t>
  </si>
  <si>
    <t xml:space="preserve">                                                                                                                                                              Poder Ejecutivo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</si>
  <si>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</si>
  <si>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</si>
  <si>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</si>
  <si>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C.P. Jorge Valdés Aguilera</t>
  </si>
  <si>
    <t>C.P. Araceli Hernández Amador</t>
  </si>
  <si>
    <t>Secretario de Planeación y Finanzas.</t>
  </si>
  <si>
    <t>Directora de Contabilidad Gubernamental y Coordinación Hacendaria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</si>
</sst>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color indexed="8"/>
      <name val="Soberana Sans"/>
      <family val="3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b/>
      <i/>
      <sz val="1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57">
    <xf numFmtId="0" fontId="0" fillId="0" borderId="0" xfId="0" applyFont="1" applyAlignment="1">
      <alignment/>
    </xf>
    <xf numFmtId="0" fontId="54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vertical="top"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Continuous"/>
      <protection/>
    </xf>
    <xf numFmtId="0" fontId="54" fillId="33" borderId="0" xfId="0" applyFont="1" applyFill="1" applyBorder="1" applyAlignment="1">
      <alignment/>
    </xf>
    <xf numFmtId="0" fontId="4" fillId="33" borderId="0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 vertical="center"/>
    </xf>
    <xf numFmtId="164" fontId="57" fillId="34" borderId="11" xfId="48" applyNumberFormat="1" applyFont="1" applyFill="1" applyBorder="1" applyAlignment="1">
      <alignment horizontal="center" vertical="center"/>
    </xf>
    <xf numFmtId="0" fontId="57" fillId="34" borderId="11" xfId="53" applyFont="1" applyFill="1" applyBorder="1" applyAlignment="1">
      <alignment horizontal="center" vertical="center"/>
      <protection/>
    </xf>
    <xf numFmtId="0" fontId="57" fillId="34" borderId="12" xfId="53" applyFont="1" applyFill="1" applyBorder="1" applyAlignment="1">
      <alignment horizontal="center" vertical="center"/>
      <protection/>
    </xf>
    <xf numFmtId="0" fontId="56" fillId="33" borderId="0" xfId="0" applyFont="1" applyFill="1" applyBorder="1" applyAlignment="1">
      <alignment horizontal="center"/>
    </xf>
    <xf numFmtId="0" fontId="54" fillId="33" borderId="13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/>
      <protection/>
    </xf>
    <xf numFmtId="0" fontId="5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0" xfId="0" applyFont="1" applyFill="1" applyAlignment="1">
      <alignment/>
    </xf>
    <xf numFmtId="0" fontId="3" fillId="33" borderId="13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4" fillId="33" borderId="0" xfId="0" applyFont="1" applyFill="1" applyBorder="1" applyAlignment="1">
      <alignment vertical="top"/>
    </xf>
    <xf numFmtId="0" fontId="5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3" fontId="6" fillId="33" borderId="0" xfId="0" applyNumberFormat="1" applyFont="1" applyFill="1" applyBorder="1" applyAlignment="1">
      <alignment vertical="top"/>
    </xf>
    <xf numFmtId="0" fontId="58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4" fillId="33" borderId="13" xfId="0" applyFont="1" applyFill="1" applyBorder="1" applyAlignment="1">
      <alignment/>
    </xf>
    <xf numFmtId="3" fontId="54" fillId="33" borderId="0" xfId="0" applyNumberFormat="1" applyFont="1" applyFill="1" applyBorder="1" applyAlignment="1">
      <alignment/>
    </xf>
    <xf numFmtId="3" fontId="6" fillId="33" borderId="0" xfId="48" applyNumberFormat="1" applyFont="1" applyFill="1" applyBorder="1" applyAlignment="1">
      <alignment vertical="top"/>
    </xf>
    <xf numFmtId="0" fontId="5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0" fontId="54" fillId="33" borderId="16" xfId="0" applyFont="1" applyFill="1" applyBorder="1" applyAlignment="1">
      <alignment/>
    </xf>
    <xf numFmtId="0" fontId="5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54" fillId="33" borderId="0" xfId="0" applyFont="1" applyFill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4" fillId="35" borderId="0" xfId="0" applyFont="1" applyFill="1" applyAlignment="1">
      <alignment horizontal="center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5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57" fillId="34" borderId="11" xfId="53" applyFont="1" applyFill="1" applyBorder="1" applyAlignment="1">
      <alignment horizontal="center" vertical="center"/>
      <protection/>
    </xf>
    <xf numFmtId="0" fontId="59" fillId="33" borderId="0" xfId="0" applyFont="1" applyFill="1" applyBorder="1" applyAlignment="1">
      <alignment/>
    </xf>
    <xf numFmtId="0" fontId="29" fillId="33" borderId="0" xfId="53" applyFont="1" applyFill="1" applyBorder="1" applyAlignment="1">
      <alignment/>
      <protection/>
    </xf>
    <xf numFmtId="0" fontId="29" fillId="33" borderId="0" xfId="53" applyFont="1" applyFill="1" applyBorder="1" applyAlignment="1">
      <alignment horizontal="center"/>
      <protection/>
    </xf>
    <xf numFmtId="0" fontId="59" fillId="33" borderId="0" xfId="0" applyFont="1" applyFill="1" applyAlignment="1">
      <alignment/>
    </xf>
    <xf numFmtId="0" fontId="60" fillId="33" borderId="0" xfId="0" applyFont="1" applyFill="1" applyBorder="1" applyAlignment="1">
      <alignment/>
    </xf>
    <xf numFmtId="0" fontId="29" fillId="33" borderId="0" xfId="53" applyFont="1" applyFill="1" applyBorder="1" applyAlignment="1">
      <alignment horizontal="center"/>
      <protection/>
    </xf>
    <xf numFmtId="0" fontId="60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right"/>
    </xf>
    <xf numFmtId="0" fontId="29" fillId="33" borderId="16" xfId="0" applyNumberFormat="1" applyFont="1" applyFill="1" applyBorder="1" applyAlignment="1" applyProtection="1">
      <alignment horizontal="left"/>
      <protection locked="0"/>
    </xf>
    <xf numFmtId="0" fontId="59" fillId="33" borderId="0" xfId="0" applyFont="1" applyFill="1" applyBorder="1" applyAlignment="1">
      <alignment/>
    </xf>
    <xf numFmtId="0" fontId="31" fillId="33" borderId="0" xfId="53" applyFont="1" applyFill="1" applyBorder="1" applyAlignment="1">
      <alignment horizontal="center" vertical="center"/>
      <protection/>
    </xf>
    <xf numFmtId="0" fontId="31" fillId="33" borderId="0" xfId="53" applyFont="1" applyFill="1" applyBorder="1" applyAlignment="1">
      <alignment horizontal="center"/>
      <protection/>
    </xf>
    <xf numFmtId="0" fontId="59" fillId="33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 vertical="center"/>
    </xf>
    <xf numFmtId="0" fontId="62" fillId="34" borderId="11" xfId="53" applyFont="1" applyFill="1" applyBorder="1" applyAlignment="1">
      <alignment horizontal="center" vertical="center"/>
      <protection/>
    </xf>
    <xf numFmtId="164" fontId="62" fillId="34" borderId="11" xfId="48" applyNumberFormat="1" applyFont="1" applyFill="1" applyBorder="1" applyAlignment="1">
      <alignment horizontal="center" vertical="center"/>
    </xf>
    <xf numFmtId="0" fontId="62" fillId="34" borderId="11" xfId="53" applyFont="1" applyFill="1" applyBorder="1" applyAlignment="1">
      <alignment horizontal="center" vertical="center"/>
      <protection/>
    </xf>
    <xf numFmtId="0" fontId="62" fillId="34" borderId="12" xfId="53" applyFont="1" applyFill="1" applyBorder="1" applyAlignment="1">
      <alignment horizontal="center" vertical="center"/>
      <protection/>
    </xf>
    <xf numFmtId="0" fontId="61" fillId="33" borderId="0" xfId="0" applyFont="1" applyFill="1" applyBorder="1" applyAlignment="1">
      <alignment horizontal="center"/>
    </xf>
    <xf numFmtId="0" fontId="59" fillId="33" borderId="13" xfId="0" applyFont="1" applyFill="1" applyBorder="1" applyAlignment="1">
      <alignment/>
    </xf>
    <xf numFmtId="0" fontId="29" fillId="33" borderId="0" xfId="53" applyFont="1" applyFill="1" applyBorder="1" applyAlignment="1">
      <alignment vertical="center"/>
      <protection/>
    </xf>
    <xf numFmtId="0" fontId="31" fillId="33" borderId="0" xfId="53" applyFont="1" applyFill="1" applyBorder="1" applyAlignment="1">
      <alignment/>
      <protection/>
    </xf>
    <xf numFmtId="0" fontId="59" fillId="33" borderId="14" xfId="0" applyFont="1" applyFill="1" applyBorder="1" applyAlignment="1">
      <alignment/>
    </xf>
    <xf numFmtId="0" fontId="29" fillId="33" borderId="13" xfId="0" applyFont="1" applyFill="1" applyBorder="1" applyAlignment="1">
      <alignment/>
    </xf>
    <xf numFmtId="0" fontId="29" fillId="33" borderId="0" xfId="0" applyFont="1" applyFill="1" applyBorder="1" applyAlignment="1">
      <alignment vertical="top" wrapText="1"/>
    </xf>
    <xf numFmtId="3" fontId="31" fillId="33" borderId="0" xfId="0" applyNumberFormat="1" applyFont="1" applyFill="1" applyBorder="1" applyAlignment="1">
      <alignment vertical="top"/>
    </xf>
    <xf numFmtId="0" fontId="59" fillId="33" borderId="0" xfId="0" applyFont="1" applyFill="1" applyBorder="1" applyAlignment="1">
      <alignment vertical="top"/>
    </xf>
    <xf numFmtId="0" fontId="59" fillId="33" borderId="14" xfId="0" applyFont="1" applyFill="1" applyBorder="1" applyAlignment="1">
      <alignment/>
    </xf>
    <xf numFmtId="0" fontId="59" fillId="33" borderId="0" xfId="0" applyFont="1" applyFill="1" applyAlignment="1">
      <alignment/>
    </xf>
    <xf numFmtId="0" fontId="29" fillId="33" borderId="13" xfId="0" applyFont="1" applyFill="1" applyBorder="1" applyAlignment="1">
      <alignment horizontal="left" vertical="top"/>
    </xf>
    <xf numFmtId="0" fontId="29" fillId="33" borderId="0" xfId="0" applyFont="1" applyFill="1" applyBorder="1" applyAlignment="1">
      <alignment horizontal="left" vertical="top" wrapText="1"/>
    </xf>
    <xf numFmtId="3" fontId="29" fillId="33" borderId="0" xfId="0" applyNumberFormat="1" applyFont="1" applyFill="1" applyBorder="1" applyAlignment="1">
      <alignment vertical="top"/>
    </xf>
    <xf numFmtId="0" fontId="59" fillId="33" borderId="14" xfId="0" applyFont="1" applyFill="1" applyBorder="1" applyAlignment="1">
      <alignment vertical="top"/>
    </xf>
    <xf numFmtId="0" fontId="31" fillId="33" borderId="13" xfId="0" applyFont="1" applyFill="1" applyBorder="1" applyAlignment="1">
      <alignment horizontal="left" vertical="top"/>
    </xf>
    <xf numFmtId="0" fontId="31" fillId="33" borderId="0" xfId="0" applyFont="1" applyFill="1" applyBorder="1" applyAlignment="1">
      <alignment horizontal="left" vertical="top" wrapText="1"/>
    </xf>
    <xf numFmtId="3" fontId="31" fillId="33" borderId="0" xfId="48" applyNumberFormat="1" applyFont="1" applyFill="1" applyBorder="1" applyAlignment="1" applyProtection="1">
      <alignment vertical="top"/>
      <protection locked="0"/>
    </xf>
    <xf numFmtId="0" fontId="29" fillId="33" borderId="0" xfId="0" applyFont="1" applyFill="1" applyBorder="1" applyAlignment="1">
      <alignment vertical="top" wrapText="1"/>
    </xf>
    <xf numFmtId="0" fontId="31" fillId="33" borderId="0" xfId="0" applyFont="1" applyFill="1" applyBorder="1" applyAlignment="1">
      <alignment vertical="top"/>
    </xf>
    <xf numFmtId="3" fontId="34" fillId="33" borderId="0" xfId="0" applyNumberFormat="1" applyFont="1" applyFill="1" applyBorder="1" applyAlignment="1">
      <alignment vertical="top"/>
    </xf>
    <xf numFmtId="3" fontId="31" fillId="33" borderId="0" xfId="0" applyNumberFormat="1" applyFont="1" applyFill="1" applyBorder="1" applyAlignment="1" applyProtection="1">
      <alignment vertical="top"/>
      <protection locked="0"/>
    </xf>
    <xf numFmtId="0" fontId="35" fillId="33" borderId="0" xfId="0" applyFont="1" applyFill="1" applyBorder="1" applyAlignment="1">
      <alignment vertical="top"/>
    </xf>
    <xf numFmtId="0" fontId="35" fillId="33" borderId="13" xfId="0" applyFont="1" applyFill="1" applyBorder="1" applyAlignment="1">
      <alignment horizontal="left" vertical="top"/>
    </xf>
    <xf numFmtId="0" fontId="35" fillId="33" borderId="0" xfId="0" applyFont="1" applyFill="1" applyBorder="1" applyAlignment="1">
      <alignment horizontal="left" vertical="top" wrapText="1"/>
    </xf>
    <xf numFmtId="3" fontId="35" fillId="33" borderId="0" xfId="0" applyNumberFormat="1" applyFont="1" applyFill="1" applyBorder="1" applyAlignment="1">
      <alignment vertical="top"/>
    </xf>
    <xf numFmtId="0" fontId="63" fillId="33" borderId="0" xfId="0" applyFont="1" applyFill="1" applyBorder="1" applyAlignment="1">
      <alignment vertical="top"/>
    </xf>
    <xf numFmtId="3" fontId="29" fillId="33" borderId="0" xfId="48" applyNumberFormat="1" applyFont="1" applyFill="1" applyBorder="1" applyAlignment="1">
      <alignment vertical="top"/>
    </xf>
    <xf numFmtId="0" fontId="59" fillId="33" borderId="13" xfId="0" applyFont="1" applyFill="1" applyBorder="1" applyAlignment="1">
      <alignment/>
    </xf>
    <xf numFmtId="3" fontId="37" fillId="33" borderId="0" xfId="48" applyNumberFormat="1" applyFont="1" applyFill="1" applyBorder="1" applyAlignment="1">
      <alignment vertical="top"/>
    </xf>
    <xf numFmtId="3" fontId="35" fillId="33" borderId="0" xfId="48" applyNumberFormat="1" applyFont="1" applyFill="1" applyBorder="1" applyAlignment="1">
      <alignment vertical="top"/>
    </xf>
    <xf numFmtId="0" fontId="63" fillId="33" borderId="14" xfId="0" applyFont="1" applyFill="1" applyBorder="1" applyAlignment="1">
      <alignment vertical="top"/>
    </xf>
    <xf numFmtId="0" fontId="35" fillId="33" borderId="0" xfId="0" applyFont="1" applyFill="1" applyBorder="1" applyAlignment="1">
      <alignment vertical="top" wrapText="1"/>
    </xf>
    <xf numFmtId="0" fontId="35" fillId="33" borderId="0" xfId="0" applyFont="1" applyFill="1" applyBorder="1" applyAlignment="1">
      <alignment vertical="top" wrapText="1"/>
    </xf>
    <xf numFmtId="0" fontId="59" fillId="33" borderId="15" xfId="0" applyFont="1" applyFill="1" applyBorder="1" applyAlignment="1">
      <alignment/>
    </xf>
    <xf numFmtId="0" fontId="59" fillId="33" borderId="16" xfId="0" applyFont="1" applyFill="1" applyBorder="1" applyAlignment="1">
      <alignment/>
    </xf>
    <xf numFmtId="0" fontId="59" fillId="33" borderId="16" xfId="0" applyFont="1" applyFill="1" applyBorder="1" applyAlignment="1">
      <alignment/>
    </xf>
    <xf numFmtId="0" fontId="59" fillId="33" borderId="17" xfId="0" applyFont="1" applyFill="1" applyBorder="1" applyAlignment="1">
      <alignment/>
    </xf>
    <xf numFmtId="0" fontId="31" fillId="33" borderId="16" xfId="0" applyFont="1" applyFill="1" applyBorder="1" applyAlignment="1">
      <alignment vertical="top"/>
    </xf>
    <xf numFmtId="0" fontId="31" fillId="33" borderId="16" xfId="0" applyFont="1" applyFill="1" applyBorder="1" applyAlignment="1">
      <alignment/>
    </xf>
    <xf numFmtId="43" fontId="31" fillId="33" borderId="16" xfId="48" applyFont="1" applyFill="1" applyBorder="1" applyAlignment="1">
      <alignment/>
    </xf>
    <xf numFmtId="0" fontId="31" fillId="33" borderId="16" xfId="0" applyFont="1" applyFill="1" applyBorder="1" applyAlignment="1">
      <alignment vertical="center"/>
    </xf>
    <xf numFmtId="0" fontId="31" fillId="33" borderId="16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43" fontId="31" fillId="33" borderId="0" xfId="48" applyFont="1" applyFill="1" applyBorder="1" applyAlignment="1">
      <alignment/>
    </xf>
    <xf numFmtId="0" fontId="31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/>
    </xf>
    <xf numFmtId="0" fontId="31" fillId="33" borderId="0" xfId="0" applyFont="1" applyFill="1" applyBorder="1" applyAlignment="1">
      <alignment horizontal="left" vertical="top"/>
    </xf>
    <xf numFmtId="0" fontId="31" fillId="33" borderId="16" xfId="0" applyFont="1" applyFill="1" applyBorder="1" applyAlignment="1" applyProtection="1">
      <alignment horizontal="center"/>
      <protection locked="0"/>
    </xf>
    <xf numFmtId="0" fontId="31" fillId="33" borderId="16" xfId="0" applyFont="1" applyFill="1" applyBorder="1" applyAlignment="1" applyProtection="1">
      <alignment horizontal="center" vertical="center"/>
      <protection locked="0"/>
    </xf>
    <xf numFmtId="0" fontId="29" fillId="33" borderId="0" xfId="0" applyFont="1" applyFill="1" applyBorder="1" applyAlignment="1">
      <alignment horizontal="right" vertical="top"/>
    </xf>
    <xf numFmtId="0" fontId="59" fillId="33" borderId="18" xfId="0" applyFont="1" applyFill="1" applyBorder="1" applyAlignment="1" applyProtection="1">
      <alignment horizontal="center"/>
      <protection locked="0"/>
    </xf>
    <xf numFmtId="0" fontId="29" fillId="33" borderId="0" xfId="0" applyFont="1" applyFill="1" applyBorder="1" applyAlignment="1">
      <alignment vertical="top"/>
    </xf>
    <xf numFmtId="0" fontId="31" fillId="33" borderId="0" xfId="0" applyFont="1" applyFill="1" applyBorder="1" applyAlignment="1">
      <alignment horizontal="right"/>
    </xf>
    <xf numFmtId="0" fontId="31" fillId="33" borderId="0" xfId="0" applyFont="1" applyFill="1" applyBorder="1" applyAlignment="1" applyProtection="1">
      <alignment horizontal="center" vertical="top" wrapText="1"/>
      <protection locked="0"/>
    </xf>
    <xf numFmtId="43" fontId="31" fillId="33" borderId="0" xfId="48" applyFont="1" applyFill="1" applyBorder="1" applyAlignment="1">
      <alignment vertical="top"/>
    </xf>
    <xf numFmtId="0" fontId="31" fillId="33" borderId="0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K97"/>
  <sheetViews>
    <sheetView tabSelected="1" zoomScalePageLayoutView="0" workbookViewId="0" topLeftCell="A1">
      <selection activeCell="B8" sqref="B8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7" customWidth="1"/>
    <col min="9" max="10" width="21.00390625" style="4" customWidth="1"/>
    <col min="11" max="11" width="1.7109375" style="4" customWidth="1"/>
    <col min="12" max="15" width="11.421875" style="4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9" t="s">
        <v>69</v>
      </c>
      <c r="B4" s="79"/>
      <c r="C4" s="79"/>
      <c r="D4" s="79"/>
      <c r="E4" s="79"/>
      <c r="F4" s="79"/>
      <c r="G4" s="79"/>
      <c r="H4" s="79"/>
      <c r="I4" s="79"/>
      <c r="J4" s="79"/>
      <c r="K4" s="6"/>
    </row>
    <row r="5" spans="1:11" s="4" customFormat="1" ht="15" customHeight="1">
      <c r="A5" s="79" t="s">
        <v>0</v>
      </c>
      <c r="B5" s="79"/>
      <c r="C5" s="79"/>
      <c r="D5" s="79"/>
      <c r="E5" s="79"/>
      <c r="F5" s="79"/>
      <c r="G5" s="79"/>
      <c r="H5" s="79"/>
      <c r="I5" s="79"/>
      <c r="J5" s="79"/>
      <c r="K5" s="7"/>
    </row>
    <row r="6" spans="1:11" s="4" customFormat="1" ht="15" customHeight="1">
      <c r="A6" s="79" t="s">
        <v>70</v>
      </c>
      <c r="B6" s="79"/>
      <c r="C6" s="79"/>
      <c r="D6" s="79"/>
      <c r="E6" s="79"/>
      <c r="F6" s="79"/>
      <c r="G6" s="79"/>
      <c r="H6" s="79"/>
      <c r="I6" s="79"/>
      <c r="J6" s="79"/>
      <c r="K6" s="7"/>
    </row>
    <row r="7" spans="1:11" s="4" customFormat="1" ht="15" customHeight="1">
      <c r="A7" s="79" t="s">
        <v>1</v>
      </c>
      <c r="B7" s="79"/>
      <c r="C7" s="79"/>
      <c r="D7" s="79"/>
      <c r="E7" s="79"/>
      <c r="F7" s="79"/>
      <c r="G7" s="79"/>
      <c r="H7" s="79"/>
      <c r="I7" s="79"/>
      <c r="J7" s="79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80"/>
      <c r="C9" s="80"/>
      <c r="D9" s="80"/>
      <c r="E9" s="80"/>
      <c r="F9" s="80"/>
      <c r="G9" s="80"/>
      <c r="H9" s="80"/>
      <c r="I9" s="80"/>
      <c r="J9" s="80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11"/>
      <c r="H10" s="11"/>
    </row>
    <row r="11" spans="1:8" s="5" customFormat="1" ht="4.5" customHeight="1">
      <c r="A11" s="12"/>
      <c r="B11" s="12"/>
      <c r="C11" s="12"/>
      <c r="D11" s="13"/>
      <c r="E11" s="13"/>
      <c r="F11" s="14"/>
      <c r="G11" s="11"/>
      <c r="H11" s="11"/>
    </row>
    <row r="12" spans="1:11" s="19" customFormat="1" ht="24.75" customHeight="1">
      <c r="A12" s="15"/>
      <c r="B12" s="81" t="s">
        <v>2</v>
      </c>
      <c r="C12" s="81"/>
      <c r="D12" s="16">
        <v>2015</v>
      </c>
      <c r="E12" s="16">
        <v>2014</v>
      </c>
      <c r="F12" s="17"/>
      <c r="G12" s="81" t="s">
        <v>2</v>
      </c>
      <c r="H12" s="81"/>
      <c r="I12" s="16">
        <v>2015</v>
      </c>
      <c r="J12" s="16">
        <v>2014</v>
      </c>
      <c r="K12" s="18"/>
    </row>
    <row r="13" spans="1:11" s="5" customFormat="1" ht="4.5" customHeight="1">
      <c r="A13" s="20"/>
      <c r="B13" s="21"/>
      <c r="C13" s="21"/>
      <c r="D13" s="22"/>
      <c r="E13" s="22"/>
      <c r="F13" s="11"/>
      <c r="G13" s="11"/>
      <c r="H13" s="11"/>
      <c r="K13" s="23"/>
    </row>
    <row r="14" spans="1:11" s="27" customFormat="1" ht="15" customHeight="1">
      <c r="A14" s="24"/>
      <c r="B14" s="78" t="s">
        <v>3</v>
      </c>
      <c r="C14" s="78"/>
      <c r="D14" s="25"/>
      <c r="E14" s="25"/>
      <c r="F14" s="11"/>
      <c r="G14" s="78" t="s">
        <v>4</v>
      </c>
      <c r="H14" s="78"/>
      <c r="I14" s="25"/>
      <c r="J14" s="25"/>
      <c r="K14" s="26"/>
    </row>
    <row r="15" spans="1:11" s="4" customFormat="1" ht="15" customHeight="1">
      <c r="A15" s="28"/>
      <c r="B15" s="75" t="s">
        <v>5</v>
      </c>
      <c r="C15" s="75"/>
      <c r="D15" s="29">
        <f>SUM(D16:D23)</f>
        <v>1033666699</v>
      </c>
      <c r="E15" s="29">
        <f>SUM(E16:E23)</f>
        <v>867457572</v>
      </c>
      <c r="F15" s="30"/>
      <c r="G15" s="77" t="s">
        <v>6</v>
      </c>
      <c r="H15" s="77"/>
      <c r="I15" s="29">
        <f>SUM(I16:I18)</f>
        <v>11725051564</v>
      </c>
      <c r="J15" s="29">
        <f>SUM(J16:J18)</f>
        <v>10540281057</v>
      </c>
      <c r="K15" s="31"/>
    </row>
    <row r="16" spans="1:11" s="4" customFormat="1" ht="15" customHeight="1">
      <c r="A16" s="32"/>
      <c r="B16" s="74" t="s">
        <v>7</v>
      </c>
      <c r="C16" s="74"/>
      <c r="D16" s="33">
        <f>Hoja2!D13</f>
        <v>355400955</v>
      </c>
      <c r="E16" s="33">
        <f>Hoja2!E13</f>
        <v>262027092</v>
      </c>
      <c r="F16" s="30"/>
      <c r="G16" s="74" t="s">
        <v>8</v>
      </c>
      <c r="H16" s="74"/>
      <c r="I16" s="33">
        <f>7962364718+Hoja2!I13</f>
        <v>9971962083</v>
      </c>
      <c r="J16" s="33">
        <f>6978460356+Hoja2!J13</f>
        <v>8904854666</v>
      </c>
      <c r="K16" s="31"/>
    </row>
    <row r="17" spans="1:11" s="4" customFormat="1" ht="15" customHeight="1">
      <c r="A17" s="32"/>
      <c r="B17" s="74" t="s">
        <v>9</v>
      </c>
      <c r="C17" s="74"/>
      <c r="D17" s="33">
        <v>0</v>
      </c>
      <c r="E17" s="33">
        <v>0</v>
      </c>
      <c r="F17" s="30"/>
      <c r="G17" s="74" t="s">
        <v>10</v>
      </c>
      <c r="H17" s="74"/>
      <c r="I17" s="33">
        <f>658985863+Hoja2!I14</f>
        <v>821537250</v>
      </c>
      <c r="J17" s="33">
        <f>540240294+Hoja2!J14</f>
        <v>751194937</v>
      </c>
      <c r="K17" s="31"/>
    </row>
    <row r="18" spans="1:11" s="4" customFormat="1" ht="15" customHeight="1">
      <c r="A18" s="32"/>
      <c r="B18" s="74" t="s">
        <v>11</v>
      </c>
      <c r="C18" s="74"/>
      <c r="D18" s="33">
        <v>0</v>
      </c>
      <c r="E18" s="33">
        <v>0</v>
      </c>
      <c r="F18" s="30"/>
      <c r="G18" s="74" t="s">
        <v>12</v>
      </c>
      <c r="H18" s="74"/>
      <c r="I18" s="33">
        <f>647339421+Hoja2!I15</f>
        <v>931552231</v>
      </c>
      <c r="J18" s="33">
        <f>506773332+Hoja2!J15</f>
        <v>884231454</v>
      </c>
      <c r="K18" s="31"/>
    </row>
    <row r="19" spans="1:11" s="4" customFormat="1" ht="15" customHeight="1">
      <c r="A19" s="32"/>
      <c r="B19" s="74" t="s">
        <v>13</v>
      </c>
      <c r="C19" s="74"/>
      <c r="D19" s="33">
        <f>96422516+Hoja2!D16</f>
        <v>484935054</v>
      </c>
      <c r="E19" s="33">
        <f>101213058+Hoja2!E16</f>
        <v>439750655</v>
      </c>
      <c r="F19" s="30"/>
      <c r="G19" s="34"/>
      <c r="H19" s="35"/>
      <c r="I19" s="36"/>
      <c r="J19" s="36"/>
      <c r="K19" s="31"/>
    </row>
    <row r="20" spans="1:11" s="4" customFormat="1" ht="15" customHeight="1">
      <c r="A20" s="32"/>
      <c r="B20" s="74" t="s">
        <v>14</v>
      </c>
      <c r="C20" s="74"/>
      <c r="D20" s="33">
        <f>61296793+Hoja2!D17</f>
        <v>142314630</v>
      </c>
      <c r="E20" s="33">
        <f>43934254+Hoja2!E17</f>
        <v>93794907</v>
      </c>
      <c r="F20" s="30"/>
      <c r="G20" s="77" t="s">
        <v>15</v>
      </c>
      <c r="H20" s="77"/>
      <c r="I20" s="29">
        <f>SUM(I21:I29)</f>
        <v>12596706137</v>
      </c>
      <c r="J20" s="29">
        <f>SUM(J21:J29)</f>
        <v>11443577049</v>
      </c>
      <c r="K20" s="31"/>
    </row>
    <row r="21" spans="1:11" s="4" customFormat="1" ht="15" customHeight="1">
      <c r="A21" s="32"/>
      <c r="B21" s="74" t="s">
        <v>16</v>
      </c>
      <c r="C21" s="74"/>
      <c r="D21" s="33">
        <f>13333193+Hoja2!D18</f>
        <v>13552435</v>
      </c>
      <c r="E21" s="33">
        <f>1942997+Hoja2!E18</f>
        <v>3419673</v>
      </c>
      <c r="F21" s="30"/>
      <c r="G21" s="74" t="s">
        <v>17</v>
      </c>
      <c r="H21" s="74"/>
      <c r="I21" s="33">
        <f>236799515+Hoja2!I18</f>
        <v>1988558916</v>
      </c>
      <c r="J21" s="33">
        <f>482146502+Hoja2!J18</f>
        <v>2412780770</v>
      </c>
      <c r="K21" s="31"/>
    </row>
    <row r="22" spans="1:11" s="4" customFormat="1" ht="15" customHeight="1">
      <c r="A22" s="32"/>
      <c r="B22" s="74" t="s">
        <v>18</v>
      </c>
      <c r="C22" s="74"/>
      <c r="D22" s="33">
        <f>35786938+Hoja2!D19</f>
        <v>35786938</v>
      </c>
      <c r="E22" s="33">
        <v>68465245</v>
      </c>
      <c r="F22" s="30"/>
      <c r="G22" s="74" t="s">
        <v>19</v>
      </c>
      <c r="H22" s="74"/>
      <c r="I22" s="33">
        <f>Hoja2!I19</f>
        <v>10203532512</v>
      </c>
      <c r="J22" s="33">
        <f>40600+Hoja2!J19</f>
        <v>8702503678</v>
      </c>
      <c r="K22" s="31"/>
    </row>
    <row r="23" spans="1:11" s="4" customFormat="1" ht="27" customHeight="1">
      <c r="A23" s="32"/>
      <c r="B23" s="74" t="s">
        <v>20</v>
      </c>
      <c r="C23" s="74"/>
      <c r="D23" s="33">
        <f>Hoja2!D20</f>
        <v>1676687</v>
      </c>
      <c r="E23" s="33">
        <v>0</v>
      </c>
      <c r="F23" s="30"/>
      <c r="G23" s="74" t="s">
        <v>21</v>
      </c>
      <c r="H23" s="74"/>
      <c r="I23" s="33">
        <f>47600926+Hoja2!I20</f>
        <v>163587293</v>
      </c>
      <c r="J23" s="33">
        <v>81838929</v>
      </c>
      <c r="K23" s="31"/>
    </row>
    <row r="24" spans="1:11" s="4" customFormat="1" ht="15" customHeight="1">
      <c r="A24" s="28"/>
      <c r="B24" s="34"/>
      <c r="C24" s="35"/>
      <c r="D24" s="36"/>
      <c r="E24" s="36"/>
      <c r="F24" s="30"/>
      <c r="G24" s="74" t="s">
        <v>22</v>
      </c>
      <c r="H24" s="74"/>
      <c r="I24" s="33">
        <f>180397233+Hoja2!I21</f>
        <v>238526274</v>
      </c>
      <c r="J24" s="33">
        <f>177399361+Hoja2!J21</f>
        <v>238953672</v>
      </c>
      <c r="K24" s="31"/>
    </row>
    <row r="25" spans="1:11" s="4" customFormat="1" ht="27" customHeight="1">
      <c r="A25" s="28"/>
      <c r="B25" s="75" t="s">
        <v>23</v>
      </c>
      <c r="C25" s="75"/>
      <c r="D25" s="29">
        <f>SUM(D26:D27)</f>
        <v>29610523940</v>
      </c>
      <c r="E25" s="29">
        <f>SUM(E26:E27)</f>
        <v>26379882740</v>
      </c>
      <c r="F25" s="30"/>
      <c r="G25" s="74" t="s">
        <v>24</v>
      </c>
      <c r="H25" s="74"/>
      <c r="I25" s="33">
        <v>0</v>
      </c>
      <c r="J25" s="33">
        <v>0</v>
      </c>
      <c r="K25" s="31"/>
    </row>
    <row r="26" spans="1:11" s="4" customFormat="1" ht="15" customHeight="1">
      <c r="A26" s="32"/>
      <c r="B26" s="74" t="s">
        <v>25</v>
      </c>
      <c r="C26" s="74"/>
      <c r="D26" s="33">
        <f>10383679830+Hoja2!D23</f>
        <v>29464998001</v>
      </c>
      <c r="E26" s="33">
        <f>9057476338+Hoja2!E23</f>
        <v>26225088418</v>
      </c>
      <c r="F26" s="30"/>
      <c r="G26" s="74" t="s">
        <v>26</v>
      </c>
      <c r="H26" s="74"/>
      <c r="I26" s="33">
        <v>2500000</v>
      </c>
      <c r="J26" s="33">
        <v>2500000</v>
      </c>
      <c r="K26" s="31"/>
    </row>
    <row r="27" spans="1:11" s="4" customFormat="1" ht="15" customHeight="1">
      <c r="A27" s="32"/>
      <c r="B27" s="74" t="s">
        <v>27</v>
      </c>
      <c r="C27" s="74"/>
      <c r="D27" s="33">
        <v>145525939</v>
      </c>
      <c r="E27" s="33">
        <v>154794322</v>
      </c>
      <c r="F27" s="30"/>
      <c r="G27" s="74" t="s">
        <v>28</v>
      </c>
      <c r="H27" s="74"/>
      <c r="I27" s="33">
        <v>0</v>
      </c>
      <c r="J27" s="33">
        <v>0</v>
      </c>
      <c r="K27" s="31"/>
    </row>
    <row r="28" spans="1:11" s="4" customFormat="1" ht="15" customHeight="1">
      <c r="A28" s="28"/>
      <c r="B28" s="34"/>
      <c r="C28" s="35"/>
      <c r="D28" s="36"/>
      <c r="E28" s="36"/>
      <c r="F28" s="30"/>
      <c r="G28" s="74" t="s">
        <v>29</v>
      </c>
      <c r="H28" s="74"/>
      <c r="I28" s="33">
        <v>1142</v>
      </c>
      <c r="J28" s="33">
        <v>0</v>
      </c>
      <c r="K28" s="31"/>
    </row>
    <row r="29" spans="1:11" s="4" customFormat="1" ht="15" customHeight="1">
      <c r="A29" s="32"/>
      <c r="B29" s="75" t="s">
        <v>30</v>
      </c>
      <c r="C29" s="75"/>
      <c r="D29" s="29">
        <f>SUM(D30:D34)</f>
        <v>12088718</v>
      </c>
      <c r="E29" s="29">
        <f>SUM(E30:E34)</f>
        <v>11649319</v>
      </c>
      <c r="F29" s="30"/>
      <c r="G29" s="74" t="s">
        <v>31</v>
      </c>
      <c r="H29" s="74"/>
      <c r="I29" s="33">
        <v>0</v>
      </c>
      <c r="J29" s="33">
        <f>Hoja2!J26</f>
        <v>5000000</v>
      </c>
      <c r="K29" s="31"/>
    </row>
    <row r="30" spans="1:11" s="4" customFormat="1" ht="15" customHeight="1">
      <c r="A30" s="32"/>
      <c r="B30" s="74" t="s">
        <v>32</v>
      </c>
      <c r="C30" s="74"/>
      <c r="D30" s="33">
        <v>4153442</v>
      </c>
      <c r="E30" s="33">
        <v>1878696</v>
      </c>
      <c r="F30" s="30"/>
      <c r="G30" s="34"/>
      <c r="H30" s="35"/>
      <c r="I30" s="36"/>
      <c r="J30" s="36"/>
      <c r="K30" s="31"/>
    </row>
    <row r="31" spans="1:11" s="4" customFormat="1" ht="15" customHeight="1">
      <c r="A31" s="32"/>
      <c r="B31" s="74" t="s">
        <v>33</v>
      </c>
      <c r="C31" s="74"/>
      <c r="D31" s="33">
        <v>0</v>
      </c>
      <c r="E31" s="33">
        <v>0</v>
      </c>
      <c r="F31" s="30"/>
      <c r="G31" s="75" t="s">
        <v>25</v>
      </c>
      <c r="H31" s="75"/>
      <c r="I31" s="29">
        <f>SUM(I32:I34)</f>
        <v>3202609110</v>
      </c>
      <c r="J31" s="29">
        <f>SUM(J32:J34)</f>
        <v>3043016075</v>
      </c>
      <c r="K31" s="31"/>
    </row>
    <row r="32" spans="1:11" s="4" customFormat="1" ht="15" customHeight="1">
      <c r="A32" s="32"/>
      <c r="B32" s="74" t="s">
        <v>34</v>
      </c>
      <c r="C32" s="74"/>
      <c r="D32" s="33">
        <v>0</v>
      </c>
      <c r="E32" s="33">
        <v>0</v>
      </c>
      <c r="F32" s="30"/>
      <c r="G32" s="74" t="s">
        <v>35</v>
      </c>
      <c r="H32" s="74"/>
      <c r="I32" s="33">
        <v>1476695110</v>
      </c>
      <c r="J32" s="33">
        <v>1478789826</v>
      </c>
      <c r="K32" s="31"/>
    </row>
    <row r="33" spans="1:11" s="4" customFormat="1" ht="15" customHeight="1">
      <c r="A33" s="32"/>
      <c r="B33" s="74" t="s">
        <v>36</v>
      </c>
      <c r="C33" s="74"/>
      <c r="D33" s="33">
        <v>0</v>
      </c>
      <c r="E33" s="33">
        <v>0</v>
      </c>
      <c r="F33" s="30"/>
      <c r="G33" s="74" t="s">
        <v>37</v>
      </c>
      <c r="H33" s="74"/>
      <c r="I33" s="33">
        <v>1093776857</v>
      </c>
      <c r="J33" s="33">
        <v>1079213746</v>
      </c>
      <c r="K33" s="31"/>
    </row>
    <row r="34" spans="1:11" s="4" customFormat="1" ht="15" customHeight="1">
      <c r="A34" s="32"/>
      <c r="B34" s="74" t="s">
        <v>38</v>
      </c>
      <c r="C34" s="74"/>
      <c r="D34" s="33">
        <v>7935276</v>
      </c>
      <c r="E34" s="33">
        <v>9770623</v>
      </c>
      <c r="F34" s="30"/>
      <c r="G34" s="74" t="s">
        <v>39</v>
      </c>
      <c r="H34" s="74"/>
      <c r="I34" s="33">
        <f>12679562+Hoja2!I31</f>
        <v>632137143</v>
      </c>
      <c r="J34" s="33">
        <f>11511013+Hoja2!J31</f>
        <v>485012503</v>
      </c>
      <c r="K34" s="31"/>
    </row>
    <row r="35" spans="1:11" s="4" customFormat="1" ht="15" customHeight="1">
      <c r="A35" s="28"/>
      <c r="B35" s="34"/>
      <c r="C35" s="37"/>
      <c r="D35" s="38"/>
      <c r="E35" s="38"/>
      <c r="F35" s="30"/>
      <c r="G35" s="34"/>
      <c r="H35" s="35"/>
      <c r="I35" s="36"/>
      <c r="J35" s="36"/>
      <c r="K35" s="31"/>
    </row>
    <row r="36" spans="1:11" s="4" customFormat="1" ht="15" customHeight="1">
      <c r="A36" s="39"/>
      <c r="B36" s="76" t="s">
        <v>40</v>
      </c>
      <c r="C36" s="76"/>
      <c r="D36" s="40">
        <f>D15+D25+D29</f>
        <v>30656279357</v>
      </c>
      <c r="E36" s="40">
        <f>E15+E25+E29</f>
        <v>27258989631</v>
      </c>
      <c r="F36" s="41"/>
      <c r="G36" s="77" t="s">
        <v>41</v>
      </c>
      <c r="H36" s="77"/>
      <c r="I36" s="42">
        <f>SUM(I37:I41)</f>
        <v>0</v>
      </c>
      <c r="J36" s="42">
        <f>SUM(J37:J41)</f>
        <v>0</v>
      </c>
      <c r="K36" s="31"/>
    </row>
    <row r="37" spans="1:11" s="4" customFormat="1" ht="15" customHeight="1">
      <c r="A37" s="28"/>
      <c r="B37" s="76"/>
      <c r="C37" s="76"/>
      <c r="D37" s="38"/>
      <c r="E37" s="38"/>
      <c r="F37" s="30"/>
      <c r="G37" s="74" t="s">
        <v>42</v>
      </c>
      <c r="H37" s="74"/>
      <c r="I37" s="33">
        <v>0</v>
      </c>
      <c r="J37" s="33">
        <v>0</v>
      </c>
      <c r="K37" s="31"/>
    </row>
    <row r="38" spans="1:11" s="4" customFormat="1" ht="15" customHeight="1">
      <c r="A38" s="43"/>
      <c r="B38" s="5"/>
      <c r="C38" s="5"/>
      <c r="D38" s="44"/>
      <c r="E38" s="44"/>
      <c r="F38" s="5"/>
      <c r="G38" s="74" t="s">
        <v>43</v>
      </c>
      <c r="H38" s="74"/>
      <c r="I38" s="33">
        <v>0</v>
      </c>
      <c r="J38" s="33">
        <v>0</v>
      </c>
      <c r="K38" s="31"/>
    </row>
    <row r="39" spans="1:11" s="4" customFormat="1" ht="15" customHeight="1">
      <c r="A39" s="43"/>
      <c r="B39" s="5"/>
      <c r="C39" s="5"/>
      <c r="D39" s="44"/>
      <c r="E39" s="44"/>
      <c r="F39" s="5"/>
      <c r="G39" s="74" t="s">
        <v>44</v>
      </c>
      <c r="H39" s="74"/>
      <c r="I39" s="33">
        <v>0</v>
      </c>
      <c r="J39" s="33">
        <v>0</v>
      </c>
      <c r="K39" s="31"/>
    </row>
    <row r="40" spans="1:11" s="4" customFormat="1" ht="15" customHeight="1">
      <c r="A40" s="43"/>
      <c r="B40" s="5"/>
      <c r="C40" s="5"/>
      <c r="D40" s="44"/>
      <c r="E40" s="44"/>
      <c r="F40" s="5"/>
      <c r="G40" s="74" t="s">
        <v>45</v>
      </c>
      <c r="H40" s="74"/>
      <c r="I40" s="33">
        <v>0</v>
      </c>
      <c r="J40" s="33">
        <v>0</v>
      </c>
      <c r="K40" s="31"/>
    </row>
    <row r="41" spans="1:11" s="4" customFormat="1" ht="15" customHeight="1">
      <c r="A41" s="43"/>
      <c r="B41" s="5"/>
      <c r="C41" s="5"/>
      <c r="D41" s="44"/>
      <c r="E41" s="44"/>
      <c r="F41" s="5"/>
      <c r="G41" s="74" t="s">
        <v>46</v>
      </c>
      <c r="H41" s="74"/>
      <c r="I41" s="33">
        <v>0</v>
      </c>
      <c r="J41" s="33">
        <v>0</v>
      </c>
      <c r="K41" s="31"/>
    </row>
    <row r="42" spans="1:11" s="4" customFormat="1" ht="15" customHeight="1">
      <c r="A42" s="43"/>
      <c r="B42" s="5"/>
      <c r="C42" s="5"/>
      <c r="D42" s="44"/>
      <c r="E42" s="44"/>
      <c r="F42" s="5"/>
      <c r="G42" s="34"/>
      <c r="H42" s="35"/>
      <c r="I42" s="36"/>
      <c r="J42" s="36"/>
      <c r="K42" s="31"/>
    </row>
    <row r="43" spans="1:11" s="4" customFormat="1" ht="15" customHeight="1">
      <c r="A43" s="43"/>
      <c r="B43" s="5"/>
      <c r="C43" s="5"/>
      <c r="D43" s="44"/>
      <c r="E43" s="44"/>
      <c r="F43" s="5"/>
      <c r="G43" s="75" t="s">
        <v>47</v>
      </c>
      <c r="H43" s="75"/>
      <c r="I43" s="42">
        <f>SUM(I44:I49)</f>
        <v>3994544</v>
      </c>
      <c r="J43" s="42">
        <f>SUM(J44:J49)</f>
        <v>197986</v>
      </c>
      <c r="K43" s="31"/>
    </row>
    <row r="44" spans="1:11" s="4" customFormat="1" ht="15" customHeight="1">
      <c r="A44" s="43"/>
      <c r="B44" s="5"/>
      <c r="C44" s="5"/>
      <c r="D44" s="44"/>
      <c r="E44" s="44"/>
      <c r="F44" s="5"/>
      <c r="G44" s="74" t="s">
        <v>48</v>
      </c>
      <c r="H44" s="74"/>
      <c r="I44" s="33">
        <v>1642697</v>
      </c>
      <c r="J44" s="33">
        <v>0</v>
      </c>
      <c r="K44" s="31"/>
    </row>
    <row r="45" spans="1:11" s="4" customFormat="1" ht="15" customHeight="1">
      <c r="A45" s="43"/>
      <c r="B45" s="5"/>
      <c r="C45" s="5"/>
      <c r="D45" s="44"/>
      <c r="E45" s="44"/>
      <c r="F45" s="5"/>
      <c r="G45" s="74" t="s">
        <v>49</v>
      </c>
      <c r="H45" s="74"/>
      <c r="I45" s="33">
        <v>0</v>
      </c>
      <c r="J45" s="33">
        <v>0</v>
      </c>
      <c r="K45" s="31"/>
    </row>
    <row r="46" spans="1:11" s="4" customFormat="1" ht="15" customHeight="1">
      <c r="A46" s="43"/>
      <c r="B46" s="5"/>
      <c r="C46" s="5"/>
      <c r="D46" s="44"/>
      <c r="E46" s="44"/>
      <c r="F46" s="5"/>
      <c r="G46" s="74" t="s">
        <v>50</v>
      </c>
      <c r="H46" s="74"/>
      <c r="I46" s="33">
        <v>0</v>
      </c>
      <c r="J46" s="33">
        <v>0</v>
      </c>
      <c r="K46" s="31"/>
    </row>
    <row r="47" spans="1:11" s="4" customFormat="1" ht="15" customHeight="1">
      <c r="A47" s="43"/>
      <c r="B47" s="5"/>
      <c r="C47" s="5"/>
      <c r="D47" s="44"/>
      <c r="E47" s="44"/>
      <c r="F47" s="5"/>
      <c r="G47" s="74" t="s">
        <v>51</v>
      </c>
      <c r="H47" s="74"/>
      <c r="I47" s="33">
        <v>0</v>
      </c>
      <c r="J47" s="33">
        <v>0</v>
      </c>
      <c r="K47" s="31"/>
    </row>
    <row r="48" spans="1:11" s="4" customFormat="1" ht="15" customHeight="1">
      <c r="A48" s="43"/>
      <c r="B48" s="5"/>
      <c r="C48" s="5"/>
      <c r="D48" s="44"/>
      <c r="E48" s="44"/>
      <c r="F48" s="5"/>
      <c r="G48" s="74" t="s">
        <v>52</v>
      </c>
      <c r="H48" s="74"/>
      <c r="I48" s="33">
        <v>0</v>
      </c>
      <c r="J48" s="33">
        <v>0</v>
      </c>
      <c r="K48" s="31"/>
    </row>
    <row r="49" spans="1:11" s="4" customFormat="1" ht="15" customHeight="1">
      <c r="A49" s="43"/>
      <c r="B49" s="5"/>
      <c r="C49" s="5"/>
      <c r="D49" s="44"/>
      <c r="E49" s="44"/>
      <c r="F49" s="5"/>
      <c r="G49" s="74" t="s">
        <v>53</v>
      </c>
      <c r="H49" s="74"/>
      <c r="I49" s="33">
        <v>2351847</v>
      </c>
      <c r="J49" s="33">
        <v>197986</v>
      </c>
      <c r="K49" s="31"/>
    </row>
    <row r="50" spans="1:11" s="4" customFormat="1" ht="15" customHeight="1">
      <c r="A50" s="43"/>
      <c r="B50" s="5"/>
      <c r="C50" s="5"/>
      <c r="D50" s="44"/>
      <c r="E50" s="44"/>
      <c r="F50" s="5"/>
      <c r="G50" s="34"/>
      <c r="H50" s="35"/>
      <c r="I50" s="36"/>
      <c r="J50" s="36"/>
      <c r="K50" s="31"/>
    </row>
    <row r="51" spans="1:11" s="4" customFormat="1" ht="15" customHeight="1">
      <c r="A51" s="43"/>
      <c r="B51" s="5"/>
      <c r="C51" s="5"/>
      <c r="D51" s="44"/>
      <c r="E51" s="44"/>
      <c r="F51" s="5"/>
      <c r="G51" s="75" t="s">
        <v>54</v>
      </c>
      <c r="H51" s="75"/>
      <c r="I51" s="42">
        <f>SUM(I52)</f>
        <v>63497687</v>
      </c>
      <c r="J51" s="42">
        <f>SUM(J52)</f>
        <v>38924779</v>
      </c>
      <c r="K51" s="31"/>
    </row>
    <row r="52" spans="1:11" s="4" customFormat="1" ht="15" customHeight="1">
      <c r="A52" s="43"/>
      <c r="B52" s="5"/>
      <c r="C52" s="5"/>
      <c r="D52" s="44"/>
      <c r="E52" s="44"/>
      <c r="F52" s="5"/>
      <c r="G52" s="74" t="s">
        <v>55</v>
      </c>
      <c r="H52" s="74"/>
      <c r="I52" s="33">
        <v>63497687</v>
      </c>
      <c r="J52" s="33">
        <v>38924779</v>
      </c>
      <c r="K52" s="31"/>
    </row>
    <row r="53" spans="1:11" s="4" customFormat="1" ht="15" customHeight="1">
      <c r="A53" s="43"/>
      <c r="B53" s="5"/>
      <c r="C53" s="5"/>
      <c r="D53" s="44"/>
      <c r="E53" s="44"/>
      <c r="F53" s="5"/>
      <c r="G53" s="34"/>
      <c r="H53" s="35"/>
      <c r="I53" s="36"/>
      <c r="J53" s="36"/>
      <c r="K53" s="31"/>
    </row>
    <row r="54" spans="1:11" s="4" customFormat="1" ht="15" customHeight="1">
      <c r="A54" s="43"/>
      <c r="B54" s="5"/>
      <c r="C54" s="5"/>
      <c r="D54" s="44"/>
      <c r="E54" s="44"/>
      <c r="F54" s="5"/>
      <c r="G54" s="76" t="s">
        <v>56</v>
      </c>
      <c r="H54" s="76"/>
      <c r="I54" s="45">
        <f>I15+I20+I31+I36+I43+I51</f>
        <v>27591859042</v>
      </c>
      <c r="J54" s="45">
        <f>J15+J20+J31+J36+J43+J51</f>
        <v>25065996946</v>
      </c>
      <c r="K54" s="46"/>
    </row>
    <row r="55" spans="1:11" s="4" customFormat="1" ht="15" customHeight="1">
      <c r="A55" s="43"/>
      <c r="B55" s="5"/>
      <c r="C55" s="5"/>
      <c r="D55" s="44"/>
      <c r="E55" s="44"/>
      <c r="F55" s="5"/>
      <c r="G55" s="47"/>
      <c r="H55" s="47"/>
      <c r="I55" s="36"/>
      <c r="J55" s="36"/>
      <c r="K55" s="46"/>
    </row>
    <row r="56" spans="1:11" s="4" customFormat="1" ht="15" customHeight="1">
      <c r="A56" s="43"/>
      <c r="B56" s="5"/>
      <c r="C56" s="5"/>
      <c r="D56" s="44"/>
      <c r="E56" s="44"/>
      <c r="F56" s="5"/>
      <c r="G56" s="69" t="s">
        <v>57</v>
      </c>
      <c r="H56" s="69"/>
      <c r="I56" s="45">
        <f>D36-I54</f>
        <v>3064420315</v>
      </c>
      <c r="J56" s="45">
        <f>E36-J54</f>
        <v>2192992685</v>
      </c>
      <c r="K56" s="46"/>
    </row>
    <row r="57" spans="1:11" s="4" customFormat="1" ht="4.5" customHeight="1">
      <c r="A57" s="48"/>
      <c r="B57" s="49"/>
      <c r="C57" s="49"/>
      <c r="D57" s="50"/>
      <c r="E57" s="50"/>
      <c r="F57" s="49"/>
      <c r="G57" s="51"/>
      <c r="H57" s="51"/>
      <c r="I57" s="49"/>
      <c r="J57" s="49"/>
      <c r="K57" s="52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11"/>
      <c r="H58" s="11"/>
      <c r="I58" s="5"/>
      <c r="J58" s="5"/>
      <c r="K58" s="5"/>
    </row>
    <row r="59" spans="1:11" s="4" customFormat="1" ht="4.5" customHeight="1" hidden="1">
      <c r="A59" s="49"/>
      <c r="B59" s="53"/>
      <c r="C59" s="54"/>
      <c r="D59" s="55"/>
      <c r="E59" s="55"/>
      <c r="F59" s="49"/>
      <c r="G59" s="56"/>
      <c r="H59" s="57"/>
      <c r="I59" s="55"/>
      <c r="J59" s="55"/>
      <c r="K59" s="49"/>
    </row>
    <row r="60" spans="1:11" s="4" customFormat="1" ht="4.5" customHeight="1" hidden="1">
      <c r="A60" s="5"/>
      <c r="B60" s="35"/>
      <c r="C60" s="58"/>
      <c r="D60" s="59"/>
      <c r="E60" s="59"/>
      <c r="F60" s="5"/>
      <c r="G60" s="60"/>
      <c r="H60" s="61"/>
      <c r="I60" s="59"/>
      <c r="J60" s="59"/>
      <c r="K60" s="5"/>
    </row>
    <row r="61" spans="2:10" s="4" customFormat="1" ht="15" customHeight="1" hidden="1">
      <c r="B61" s="70" t="s">
        <v>59</v>
      </c>
      <c r="C61" s="70"/>
      <c r="D61" s="70"/>
      <c r="E61" s="70"/>
      <c r="F61" s="70"/>
      <c r="G61" s="70"/>
      <c r="H61" s="70"/>
      <c r="I61" s="70"/>
      <c r="J61" s="70"/>
    </row>
    <row r="62" spans="2:10" s="4" customFormat="1" ht="15" customHeight="1" hidden="1">
      <c r="B62" s="35"/>
      <c r="C62" s="58"/>
      <c r="D62" s="59"/>
      <c r="E62" s="59"/>
      <c r="G62" s="60"/>
      <c r="H62" s="58"/>
      <c r="I62" s="59"/>
      <c r="J62" s="59"/>
    </row>
    <row r="63" spans="2:10" s="4" customFormat="1" ht="15" customHeight="1" hidden="1">
      <c r="B63" s="35"/>
      <c r="C63" s="71"/>
      <c r="D63" s="71"/>
      <c r="E63" s="59"/>
      <c r="G63" s="72"/>
      <c r="H63" s="72"/>
      <c r="I63" s="59"/>
      <c r="J63" s="59"/>
    </row>
    <row r="64" spans="2:10" s="4" customFormat="1" ht="15" customHeight="1" hidden="1">
      <c r="B64" s="62"/>
      <c r="C64" s="73" t="s">
        <v>60</v>
      </c>
      <c r="D64" s="73"/>
      <c r="E64" s="59"/>
      <c r="F64" s="59"/>
      <c r="G64" s="73" t="s">
        <v>61</v>
      </c>
      <c r="H64" s="73"/>
      <c r="I64" s="63"/>
      <c r="J64" s="59"/>
    </row>
    <row r="65" spans="2:10" s="4" customFormat="1" ht="15" customHeight="1" hidden="1">
      <c r="B65" s="64"/>
      <c r="C65" s="67" t="s">
        <v>62</v>
      </c>
      <c r="D65" s="67"/>
      <c r="E65" s="65"/>
      <c r="F65" s="65"/>
      <c r="G65" s="67" t="s">
        <v>63</v>
      </c>
      <c r="H65" s="67"/>
      <c r="I65" s="63"/>
      <c r="J65" s="59"/>
    </row>
    <row r="66" s="4" customFormat="1" ht="4.5" customHeight="1" hidden="1"/>
    <row r="67" s="4" customFormat="1" ht="12" hidden="1"/>
    <row r="68" s="4" customFormat="1" ht="12" hidden="1"/>
    <row r="69" spans="7:8" s="4" customFormat="1" ht="12" hidden="1">
      <c r="G69" s="27"/>
      <c r="H69" s="27"/>
    </row>
    <row r="70" spans="2:8" s="4" customFormat="1" ht="12" hidden="1">
      <c r="B70" s="4" t="s">
        <v>64</v>
      </c>
      <c r="D70" s="66">
        <v>2013</v>
      </c>
      <c r="E70" s="66">
        <v>2012</v>
      </c>
      <c r="G70" s="27"/>
      <c r="H70" s="27"/>
    </row>
    <row r="71" spans="7:8" s="4" customFormat="1" ht="12" hidden="1">
      <c r="G71" s="27"/>
      <c r="H71" s="27"/>
    </row>
    <row r="72" spans="7:8" s="4" customFormat="1" ht="12" hidden="1">
      <c r="G72" s="27"/>
      <c r="H72" s="27"/>
    </row>
    <row r="73" spans="3:8" s="4" customFormat="1" ht="12" hidden="1">
      <c r="C73" s="4" t="s">
        <v>65</v>
      </c>
      <c r="D73" s="68"/>
      <c r="E73" s="68"/>
      <c r="G73" s="27"/>
      <c r="H73" s="27"/>
    </row>
    <row r="74" spans="3:8" s="4" customFormat="1" ht="12" hidden="1">
      <c r="C74" s="4" t="s">
        <v>66</v>
      </c>
      <c r="D74" s="68"/>
      <c r="E74" s="68"/>
      <c r="G74" s="27"/>
      <c r="H74" s="27"/>
    </row>
    <row r="75" spans="7:8" s="4" customFormat="1" ht="12" hidden="1">
      <c r="G75" s="27"/>
      <c r="H75" s="27"/>
    </row>
    <row r="76" spans="7:8" s="4" customFormat="1" ht="12" hidden="1">
      <c r="G76" s="27"/>
      <c r="H76" s="27"/>
    </row>
    <row r="77" spans="3:8" s="4" customFormat="1" ht="12" hidden="1">
      <c r="C77" s="4" t="s">
        <v>67</v>
      </c>
      <c r="D77" s="68">
        <f>+D73</f>
        <v>0</v>
      </c>
      <c r="E77" s="68">
        <f>+E73</f>
        <v>0</v>
      </c>
      <c r="G77" s="27"/>
      <c r="H77" s="27"/>
    </row>
    <row r="78" spans="3:8" s="4" customFormat="1" ht="12" hidden="1">
      <c r="C78" s="4" t="s">
        <v>68</v>
      </c>
      <c r="D78" s="68"/>
      <c r="E78" s="68"/>
      <c r="G78" s="27"/>
      <c r="H78" s="27"/>
    </row>
    <row r="79" spans="7:8" s="4" customFormat="1" ht="12" hidden="1">
      <c r="G79" s="27"/>
      <c r="H79" s="27"/>
    </row>
    <row r="80" spans="7:8" s="4" customFormat="1" ht="12" hidden="1">
      <c r="G80" s="27"/>
      <c r="H80" s="27"/>
    </row>
    <row r="81" spans="7:8" s="4" customFormat="1" ht="12" hidden="1">
      <c r="G81" s="27"/>
      <c r="H81" s="27"/>
    </row>
    <row r="82" spans="7:8" s="4" customFormat="1" ht="12" hidden="1">
      <c r="G82" s="27"/>
      <c r="H82" s="27"/>
    </row>
    <row r="83" spans="7:8" s="4" customFormat="1" ht="12">
      <c r="G83" s="27"/>
      <c r="H83" s="27"/>
    </row>
    <row r="84" spans="7:8" s="4" customFormat="1" ht="12">
      <c r="G84" s="27"/>
      <c r="H84" s="27"/>
    </row>
    <row r="85" spans="7:8" s="4" customFormat="1" ht="12">
      <c r="G85" s="27"/>
      <c r="H85" s="27"/>
    </row>
    <row r="86" spans="7:8" s="4" customFormat="1" ht="12">
      <c r="G86" s="27"/>
      <c r="H86" s="27"/>
    </row>
    <row r="87" spans="7:8" s="4" customFormat="1" ht="12">
      <c r="G87" s="27"/>
      <c r="H87" s="27"/>
    </row>
    <row r="88" spans="7:8" s="4" customFormat="1" ht="12">
      <c r="G88" s="27"/>
      <c r="H88" s="27"/>
    </row>
    <row r="89" spans="7:8" s="4" customFormat="1" ht="12">
      <c r="G89" s="27"/>
      <c r="H89" s="27"/>
    </row>
    <row r="90" spans="7:8" s="4" customFormat="1" ht="12">
      <c r="G90" s="27"/>
      <c r="H90" s="27"/>
    </row>
    <row r="91" spans="7:8" s="4" customFormat="1" ht="12">
      <c r="G91" s="27"/>
      <c r="H91" s="27"/>
    </row>
    <row r="92" spans="7:8" s="4" customFormat="1" ht="12">
      <c r="G92" s="27"/>
      <c r="H92" s="27"/>
    </row>
    <row r="93" spans="7:8" s="4" customFormat="1" ht="12">
      <c r="G93" s="27"/>
      <c r="H93" s="27"/>
    </row>
    <row r="94" spans="7:8" s="4" customFormat="1" ht="12">
      <c r="G94" s="27"/>
      <c r="H94" s="27"/>
    </row>
    <row r="95" spans="7:8" s="4" customFormat="1" ht="12">
      <c r="G95" s="27"/>
      <c r="H95" s="27"/>
    </row>
    <row r="96" spans="7:8" s="4" customFormat="1" ht="12">
      <c r="G96" s="27"/>
      <c r="H96" s="27"/>
    </row>
    <row r="97" spans="7:8" s="4" customFormat="1" ht="12">
      <c r="G97" s="27"/>
      <c r="H97" s="27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D35">
      <selection activeCell="J51" sqref="J51"/>
    </sheetView>
  </sheetViews>
  <sheetFormatPr defaultColWidth="11.421875" defaultRowHeight="15"/>
  <cols>
    <col min="1" max="1" width="4.28125" style="85" customWidth="1"/>
    <col min="2" max="2" width="24.28125" style="85" customWidth="1"/>
    <col min="3" max="3" width="23.7109375" style="85" customWidth="1"/>
    <col min="4" max="5" width="20.57421875" style="85" customWidth="1"/>
    <col min="6" max="6" width="7.7109375" style="85" customWidth="1"/>
    <col min="7" max="7" width="29.8515625" style="110" customWidth="1"/>
    <col min="8" max="8" width="28.00390625" style="110" customWidth="1"/>
    <col min="9" max="9" width="27.140625" style="85" customWidth="1"/>
    <col min="10" max="10" width="20.57421875" style="85" customWidth="1"/>
    <col min="11" max="11" width="4.28125" style="85" customWidth="1"/>
    <col min="12" max="12" width="4.421875" style="85" customWidth="1"/>
    <col min="13" max="16384" width="11.421875" style="85" customWidth="1"/>
  </cols>
  <sheetData>
    <row r="1" spans="1:256" ht="15">
      <c r="A1" s="82"/>
      <c r="B1" s="83"/>
      <c r="C1" s="84" t="s">
        <v>71</v>
      </c>
      <c r="D1" s="84"/>
      <c r="E1" s="84"/>
      <c r="F1" s="84"/>
      <c r="G1" s="84"/>
      <c r="H1" s="84"/>
      <c r="I1" s="84"/>
      <c r="J1" s="83"/>
      <c r="K1" s="83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spans="2:11" ht="15">
      <c r="B2" s="86"/>
      <c r="C2" s="84" t="s">
        <v>0</v>
      </c>
      <c r="D2" s="84"/>
      <c r="E2" s="84"/>
      <c r="F2" s="84"/>
      <c r="G2" s="84"/>
      <c r="H2" s="84"/>
      <c r="I2" s="84"/>
      <c r="J2" s="86"/>
      <c r="K2" s="86"/>
    </row>
    <row r="3" spans="2:11" ht="15">
      <c r="B3" s="86"/>
      <c r="C3" s="84" t="s">
        <v>72</v>
      </c>
      <c r="D3" s="84"/>
      <c r="E3" s="84"/>
      <c r="F3" s="84"/>
      <c r="G3" s="84"/>
      <c r="H3" s="84"/>
      <c r="I3" s="84"/>
      <c r="J3" s="86"/>
      <c r="K3" s="86"/>
    </row>
    <row r="4" spans="2:11" ht="15">
      <c r="B4" s="86"/>
      <c r="C4" s="84" t="s">
        <v>1</v>
      </c>
      <c r="D4" s="84"/>
      <c r="E4" s="84"/>
      <c r="F4" s="84"/>
      <c r="G4" s="84"/>
      <c r="H4" s="84"/>
      <c r="I4" s="84"/>
      <c r="J4" s="86"/>
      <c r="K4" s="86"/>
    </row>
    <row r="5" spans="1:11" ht="15">
      <c r="A5" s="87"/>
      <c r="B5" s="87"/>
      <c r="C5" s="88"/>
      <c r="D5" s="88"/>
      <c r="E5" s="88"/>
      <c r="F5" s="88"/>
      <c r="G5" s="88"/>
      <c r="H5" s="88"/>
      <c r="I5" s="82"/>
      <c r="J5" s="82"/>
      <c r="K5" s="82"/>
    </row>
    <row r="6" spans="1:11" ht="15">
      <c r="A6" s="87"/>
      <c r="B6" s="89" t="s">
        <v>73</v>
      </c>
      <c r="C6" s="90" t="s">
        <v>74</v>
      </c>
      <c r="D6" s="90"/>
      <c r="E6" s="90"/>
      <c r="F6" s="90"/>
      <c r="G6" s="90"/>
      <c r="H6" s="90"/>
      <c r="I6" s="90"/>
      <c r="J6" s="90"/>
      <c r="K6" s="82"/>
    </row>
    <row r="7" spans="1:256" ht="15">
      <c r="A7" s="87"/>
      <c r="B7" s="87"/>
      <c r="C7" s="87"/>
      <c r="D7" s="87"/>
      <c r="E7" s="87"/>
      <c r="F7" s="88"/>
      <c r="G7" s="91"/>
      <c r="H7" s="9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</row>
    <row r="8" spans="1:256" ht="15">
      <c r="A8" s="92"/>
      <c r="B8" s="92"/>
      <c r="C8" s="92"/>
      <c r="D8" s="93"/>
      <c r="E8" s="93"/>
      <c r="F8" s="94"/>
      <c r="G8" s="91"/>
      <c r="H8" s="9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</row>
    <row r="9" spans="1:256" ht="15">
      <c r="A9" s="95"/>
      <c r="B9" s="96" t="s">
        <v>2</v>
      </c>
      <c r="C9" s="96"/>
      <c r="D9" s="97">
        <v>2015</v>
      </c>
      <c r="E9" s="97">
        <v>2014</v>
      </c>
      <c r="F9" s="98"/>
      <c r="G9" s="96" t="s">
        <v>2</v>
      </c>
      <c r="H9" s="96"/>
      <c r="I9" s="97">
        <v>2015</v>
      </c>
      <c r="J9" s="97">
        <v>2014</v>
      </c>
      <c r="K9" s="99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spans="1:256" ht="15">
      <c r="A10" s="101"/>
      <c r="B10" s="102"/>
      <c r="C10" s="102"/>
      <c r="D10" s="103"/>
      <c r="E10" s="103"/>
      <c r="F10" s="91"/>
      <c r="G10" s="91"/>
      <c r="H10" s="91"/>
      <c r="I10" s="82"/>
      <c r="J10" s="82"/>
      <c r="K10" s="104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  <c r="IV10" s="82"/>
    </row>
    <row r="11" spans="1:256" ht="15">
      <c r="A11" s="105"/>
      <c r="B11" s="106" t="s">
        <v>3</v>
      </c>
      <c r="C11" s="106"/>
      <c r="D11" s="107"/>
      <c r="E11" s="107"/>
      <c r="F11" s="108"/>
      <c r="G11" s="106" t="s">
        <v>4</v>
      </c>
      <c r="H11" s="106"/>
      <c r="I11" s="107"/>
      <c r="J11" s="107"/>
      <c r="K11" s="109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</row>
    <row r="12" spans="1:11" ht="15">
      <c r="A12" s="111"/>
      <c r="B12" s="112" t="s">
        <v>5</v>
      </c>
      <c r="C12" s="112"/>
      <c r="D12" s="113">
        <f>SUM(D13:D20)</f>
        <v>826827259</v>
      </c>
      <c r="E12" s="113">
        <f>SUM(E13:E20)</f>
        <v>651902018</v>
      </c>
      <c r="F12" s="108"/>
      <c r="G12" s="106" t="s">
        <v>6</v>
      </c>
      <c r="H12" s="106"/>
      <c r="I12" s="113">
        <f>SUM(I13:I15)</f>
        <v>2456361562</v>
      </c>
      <c r="J12" s="113">
        <f>SUM(J13:J15)</f>
        <v>2514807075</v>
      </c>
      <c r="K12" s="114"/>
    </row>
    <row r="13" spans="1:11" ht="15">
      <c r="A13" s="115"/>
      <c r="B13" s="116" t="s">
        <v>7</v>
      </c>
      <c r="C13" s="116"/>
      <c r="D13" s="117">
        <v>355400955</v>
      </c>
      <c r="E13" s="117">
        <v>262027092</v>
      </c>
      <c r="F13" s="108"/>
      <c r="G13" s="116" t="s">
        <v>8</v>
      </c>
      <c r="H13" s="116"/>
      <c r="I13" s="117">
        <v>2009597365</v>
      </c>
      <c r="J13" s="117">
        <v>1926394310</v>
      </c>
      <c r="K13" s="114"/>
    </row>
    <row r="14" spans="1:11" ht="15">
      <c r="A14" s="115"/>
      <c r="B14" s="116" t="s">
        <v>9</v>
      </c>
      <c r="C14" s="116"/>
      <c r="D14" s="117">
        <v>0</v>
      </c>
      <c r="E14" s="117">
        <v>0</v>
      </c>
      <c r="F14" s="108"/>
      <c r="G14" s="116" t="s">
        <v>10</v>
      </c>
      <c r="H14" s="116"/>
      <c r="I14" s="117">
        <v>162551387</v>
      </c>
      <c r="J14" s="117">
        <v>210954643</v>
      </c>
      <c r="K14" s="114"/>
    </row>
    <row r="15" spans="1:11" ht="15">
      <c r="A15" s="115"/>
      <c r="B15" s="116" t="s">
        <v>11</v>
      </c>
      <c r="C15" s="116"/>
      <c r="D15" s="117">
        <v>0</v>
      </c>
      <c r="E15" s="117">
        <v>0</v>
      </c>
      <c r="F15" s="108"/>
      <c r="G15" s="116" t="s">
        <v>12</v>
      </c>
      <c r="H15" s="116"/>
      <c r="I15" s="117">
        <v>284212810</v>
      </c>
      <c r="J15" s="117">
        <v>377458122</v>
      </c>
      <c r="K15" s="114"/>
    </row>
    <row r="16" spans="1:11" ht="15">
      <c r="A16" s="115"/>
      <c r="B16" s="116" t="s">
        <v>13</v>
      </c>
      <c r="C16" s="116"/>
      <c r="D16" s="117">
        <v>388512538</v>
      </c>
      <c r="E16" s="117">
        <v>338537597</v>
      </c>
      <c r="F16" s="108"/>
      <c r="G16" s="118"/>
      <c r="H16" s="119"/>
      <c r="I16" s="120"/>
      <c r="J16" s="120"/>
      <c r="K16" s="114"/>
    </row>
    <row r="17" spans="1:11" ht="15">
      <c r="A17" s="115"/>
      <c r="B17" s="116" t="s">
        <v>14</v>
      </c>
      <c r="C17" s="116"/>
      <c r="D17" s="117">
        <v>81017837</v>
      </c>
      <c r="E17" s="117">
        <v>49860653</v>
      </c>
      <c r="F17" s="108"/>
      <c r="G17" s="106" t="s">
        <v>75</v>
      </c>
      <c r="H17" s="106"/>
      <c r="I17" s="113">
        <f>SUM(I18:I26)</f>
        <v>12129407321</v>
      </c>
      <c r="J17" s="113">
        <f>SUM(J18:J26)</f>
        <v>10821064649</v>
      </c>
      <c r="K17" s="114"/>
    </row>
    <row r="18" spans="1:11" ht="15">
      <c r="A18" s="115"/>
      <c r="B18" s="116" t="s">
        <v>16</v>
      </c>
      <c r="C18" s="116"/>
      <c r="D18" s="117">
        <v>219242</v>
      </c>
      <c r="E18" s="117">
        <v>1476676</v>
      </c>
      <c r="F18" s="108"/>
      <c r="G18" s="116" t="s">
        <v>17</v>
      </c>
      <c r="H18" s="116"/>
      <c r="I18" s="117">
        <v>1751759401</v>
      </c>
      <c r="J18" s="117">
        <v>1930634268</v>
      </c>
      <c r="K18" s="114"/>
    </row>
    <row r="19" spans="1:11" ht="15">
      <c r="A19" s="115"/>
      <c r="B19" s="116" t="s">
        <v>18</v>
      </c>
      <c r="C19" s="116"/>
      <c r="D19" s="117">
        <v>0</v>
      </c>
      <c r="E19" s="117">
        <v>0</v>
      </c>
      <c r="F19" s="108"/>
      <c r="G19" s="116" t="s">
        <v>19</v>
      </c>
      <c r="H19" s="116"/>
      <c r="I19" s="117">
        <v>10203532512</v>
      </c>
      <c r="J19" s="117">
        <v>8702463078</v>
      </c>
      <c r="K19" s="114"/>
    </row>
    <row r="20" spans="1:11" ht="15">
      <c r="A20" s="115"/>
      <c r="B20" s="116" t="s">
        <v>20</v>
      </c>
      <c r="C20" s="116"/>
      <c r="D20" s="117">
        <v>1676687</v>
      </c>
      <c r="E20" s="117">
        <v>0</v>
      </c>
      <c r="F20" s="108"/>
      <c r="G20" s="116" t="s">
        <v>21</v>
      </c>
      <c r="H20" s="116"/>
      <c r="I20" s="117">
        <v>115986367</v>
      </c>
      <c r="J20" s="117">
        <v>121412992</v>
      </c>
      <c r="K20" s="114"/>
    </row>
    <row r="21" spans="1:11" ht="15">
      <c r="A21" s="111"/>
      <c r="B21" s="118"/>
      <c r="C21" s="119"/>
      <c r="D21" s="120"/>
      <c r="E21" s="120"/>
      <c r="F21" s="108"/>
      <c r="G21" s="116" t="s">
        <v>22</v>
      </c>
      <c r="H21" s="116"/>
      <c r="I21" s="117">
        <v>58129041</v>
      </c>
      <c r="J21" s="117">
        <v>61554311</v>
      </c>
      <c r="K21" s="114"/>
    </row>
    <row r="22" spans="1:11" ht="15">
      <c r="A22" s="111"/>
      <c r="B22" s="112" t="s">
        <v>23</v>
      </c>
      <c r="C22" s="112"/>
      <c r="D22" s="113">
        <f>SUM(D23:D24)</f>
        <v>19081318171</v>
      </c>
      <c r="E22" s="113">
        <f>SUM(E23:E24)</f>
        <v>17167612080</v>
      </c>
      <c r="F22" s="108"/>
      <c r="G22" s="116" t="s">
        <v>24</v>
      </c>
      <c r="H22" s="116"/>
      <c r="I22" s="117">
        <v>0</v>
      </c>
      <c r="J22" s="117">
        <v>0</v>
      </c>
      <c r="K22" s="114"/>
    </row>
    <row r="23" spans="1:11" ht="15">
      <c r="A23" s="115"/>
      <c r="B23" s="116" t="s">
        <v>25</v>
      </c>
      <c r="C23" s="116"/>
      <c r="D23" s="121">
        <v>19081318171</v>
      </c>
      <c r="E23" s="121">
        <v>17167612080</v>
      </c>
      <c r="F23" s="108"/>
      <c r="G23" s="116" t="s">
        <v>26</v>
      </c>
      <c r="H23" s="116"/>
      <c r="I23" s="117">
        <v>0</v>
      </c>
      <c r="J23" s="117">
        <v>0</v>
      </c>
      <c r="K23" s="114"/>
    </row>
    <row r="24" spans="1:11" ht="15">
      <c r="A24" s="115"/>
      <c r="B24" s="116" t="s">
        <v>76</v>
      </c>
      <c r="C24" s="116"/>
      <c r="D24" s="117">
        <v>0</v>
      </c>
      <c r="E24" s="117">
        <v>0</v>
      </c>
      <c r="F24" s="108"/>
      <c r="G24" s="116" t="s">
        <v>28</v>
      </c>
      <c r="H24" s="116"/>
      <c r="I24" s="117">
        <v>0</v>
      </c>
      <c r="J24" s="117">
        <v>0</v>
      </c>
      <c r="K24" s="114"/>
    </row>
    <row r="25" spans="1:11" ht="15">
      <c r="A25" s="111"/>
      <c r="B25" s="118"/>
      <c r="C25" s="119"/>
      <c r="D25" s="120"/>
      <c r="E25" s="120"/>
      <c r="F25" s="108"/>
      <c r="G25" s="116" t="s">
        <v>29</v>
      </c>
      <c r="H25" s="116"/>
      <c r="I25" s="117">
        <v>0</v>
      </c>
      <c r="J25" s="117">
        <v>0</v>
      </c>
      <c r="K25" s="114"/>
    </row>
    <row r="26" spans="1:11" ht="15">
      <c r="A26" s="115"/>
      <c r="B26" s="112" t="s">
        <v>30</v>
      </c>
      <c r="C26" s="112"/>
      <c r="D26" s="113">
        <f>SUM(D27:D31)</f>
        <v>0</v>
      </c>
      <c r="E26" s="113">
        <f>SUM(E27:E31)</f>
        <v>0</v>
      </c>
      <c r="F26" s="108"/>
      <c r="G26" s="116" t="s">
        <v>31</v>
      </c>
      <c r="H26" s="116"/>
      <c r="I26" s="117">
        <v>0</v>
      </c>
      <c r="J26" s="117">
        <v>5000000</v>
      </c>
      <c r="K26" s="114"/>
    </row>
    <row r="27" spans="1:11" ht="15">
      <c r="A27" s="115"/>
      <c r="B27" s="116" t="s">
        <v>32</v>
      </c>
      <c r="C27" s="116"/>
      <c r="D27" s="117">
        <v>0</v>
      </c>
      <c r="E27" s="117">
        <v>0</v>
      </c>
      <c r="F27" s="108"/>
      <c r="G27" s="118"/>
      <c r="H27" s="119"/>
      <c r="I27" s="120"/>
      <c r="J27" s="120"/>
      <c r="K27" s="114"/>
    </row>
    <row r="28" spans="1:11" ht="15">
      <c r="A28" s="115"/>
      <c r="B28" s="116" t="s">
        <v>33</v>
      </c>
      <c r="C28" s="116"/>
      <c r="D28" s="117">
        <v>0</v>
      </c>
      <c r="E28" s="117">
        <v>0</v>
      </c>
      <c r="F28" s="108"/>
      <c r="G28" s="112" t="s">
        <v>25</v>
      </c>
      <c r="H28" s="112"/>
      <c r="I28" s="113">
        <f>SUM(I29:I31)</f>
        <v>3189929548</v>
      </c>
      <c r="J28" s="113">
        <f>SUM(J29:J31)</f>
        <v>3031505062</v>
      </c>
      <c r="K28" s="114"/>
    </row>
    <row r="29" spans="1:11" ht="15">
      <c r="A29" s="115"/>
      <c r="B29" s="116" t="s">
        <v>34</v>
      </c>
      <c r="C29" s="116"/>
      <c r="D29" s="117">
        <v>0</v>
      </c>
      <c r="E29" s="117">
        <v>0</v>
      </c>
      <c r="F29" s="108"/>
      <c r="G29" s="116" t="s">
        <v>35</v>
      </c>
      <c r="H29" s="116"/>
      <c r="I29" s="117">
        <v>1476695110</v>
      </c>
      <c r="J29" s="117">
        <v>1478789826</v>
      </c>
      <c r="K29" s="114"/>
    </row>
    <row r="30" spans="1:11" ht="15">
      <c r="A30" s="115"/>
      <c r="B30" s="116" t="s">
        <v>36</v>
      </c>
      <c r="C30" s="116"/>
      <c r="D30" s="117">
        <v>0</v>
      </c>
      <c r="E30" s="117">
        <v>0</v>
      </c>
      <c r="F30" s="108"/>
      <c r="G30" s="116" t="s">
        <v>37</v>
      </c>
      <c r="H30" s="116"/>
      <c r="I30" s="117">
        <v>1093776857</v>
      </c>
      <c r="J30" s="117">
        <v>1079213746</v>
      </c>
      <c r="K30" s="114"/>
    </row>
    <row r="31" spans="1:11" ht="15">
      <c r="A31" s="115"/>
      <c r="B31" s="116" t="s">
        <v>38</v>
      </c>
      <c r="C31" s="116"/>
      <c r="D31" s="117">
        <v>0</v>
      </c>
      <c r="E31" s="117">
        <v>0</v>
      </c>
      <c r="F31" s="108"/>
      <c r="G31" s="116" t="s">
        <v>39</v>
      </c>
      <c r="H31" s="116"/>
      <c r="I31" s="117">
        <v>619457581</v>
      </c>
      <c r="J31" s="117">
        <v>473501490</v>
      </c>
      <c r="K31" s="114"/>
    </row>
    <row r="32" spans="1:11" ht="15">
      <c r="A32" s="111"/>
      <c r="B32" s="118"/>
      <c r="C32" s="122"/>
      <c r="D32" s="107"/>
      <c r="E32" s="107"/>
      <c r="F32" s="108"/>
      <c r="G32" s="118"/>
      <c r="H32" s="119"/>
      <c r="I32" s="120"/>
      <c r="J32" s="120"/>
      <c r="K32" s="114"/>
    </row>
    <row r="33" spans="1:11" ht="15">
      <c r="A33" s="123"/>
      <c r="B33" s="124" t="s">
        <v>40</v>
      </c>
      <c r="C33" s="124"/>
      <c r="D33" s="125">
        <f>D12+D22+D26</f>
        <v>19908145430</v>
      </c>
      <c r="E33" s="125">
        <f>E12+E22+E26</f>
        <v>17819514098</v>
      </c>
      <c r="F33" s="126"/>
      <c r="G33" s="106" t="s">
        <v>41</v>
      </c>
      <c r="H33" s="106"/>
      <c r="I33" s="127">
        <f>SUM(I34:I38)</f>
        <v>0</v>
      </c>
      <c r="J33" s="127">
        <f>SUM(J34:J38)</f>
        <v>0</v>
      </c>
      <c r="K33" s="114"/>
    </row>
    <row r="34" spans="1:11" ht="15">
      <c r="A34" s="111"/>
      <c r="B34" s="124"/>
      <c r="C34" s="124"/>
      <c r="D34" s="107"/>
      <c r="E34" s="107"/>
      <c r="F34" s="108"/>
      <c r="G34" s="116" t="s">
        <v>42</v>
      </c>
      <c r="H34" s="116"/>
      <c r="I34" s="117">
        <v>0</v>
      </c>
      <c r="J34" s="117">
        <v>0</v>
      </c>
      <c r="K34" s="114"/>
    </row>
    <row r="35" spans="1:11" ht="15">
      <c r="A35" s="128"/>
      <c r="B35" s="108"/>
      <c r="C35" s="108"/>
      <c r="D35" s="108"/>
      <c r="E35" s="108"/>
      <c r="F35" s="108"/>
      <c r="G35" s="116" t="s">
        <v>43</v>
      </c>
      <c r="H35" s="116"/>
      <c r="I35" s="117">
        <v>0</v>
      </c>
      <c r="J35" s="117">
        <v>0</v>
      </c>
      <c r="K35" s="114"/>
    </row>
    <row r="36" spans="1:11" ht="15">
      <c r="A36" s="128"/>
      <c r="B36" s="108"/>
      <c r="C36" s="108"/>
      <c r="D36" s="108"/>
      <c r="E36" s="108"/>
      <c r="F36" s="108"/>
      <c r="G36" s="116" t="s">
        <v>44</v>
      </c>
      <c r="H36" s="116"/>
      <c r="I36" s="117">
        <v>0</v>
      </c>
      <c r="J36" s="117">
        <v>0</v>
      </c>
      <c r="K36" s="114"/>
    </row>
    <row r="37" spans="1:11" ht="15">
      <c r="A37" s="128"/>
      <c r="B37" s="108"/>
      <c r="C37" s="108"/>
      <c r="D37" s="108"/>
      <c r="E37" s="108"/>
      <c r="F37" s="108"/>
      <c r="G37" s="116" t="s">
        <v>45</v>
      </c>
      <c r="H37" s="116"/>
      <c r="I37" s="117">
        <v>0</v>
      </c>
      <c r="J37" s="117">
        <v>0</v>
      </c>
      <c r="K37" s="114"/>
    </row>
    <row r="38" spans="1:11" ht="15">
      <c r="A38" s="128"/>
      <c r="B38" s="108"/>
      <c r="C38" s="108"/>
      <c r="D38" s="108"/>
      <c r="E38" s="108"/>
      <c r="F38" s="108"/>
      <c r="G38" s="116" t="s">
        <v>46</v>
      </c>
      <c r="H38" s="116"/>
      <c r="I38" s="117">
        <v>0</v>
      </c>
      <c r="J38" s="117">
        <v>0</v>
      </c>
      <c r="K38" s="114"/>
    </row>
    <row r="39" spans="1:11" ht="15">
      <c r="A39" s="128"/>
      <c r="B39" s="108"/>
      <c r="C39" s="108"/>
      <c r="D39" s="108"/>
      <c r="E39" s="108"/>
      <c r="F39" s="108"/>
      <c r="G39" s="118"/>
      <c r="H39" s="119"/>
      <c r="I39" s="120"/>
      <c r="J39" s="120"/>
      <c r="K39" s="114"/>
    </row>
    <row r="40" spans="1:11" ht="15">
      <c r="A40" s="128"/>
      <c r="B40" s="108"/>
      <c r="C40" s="108"/>
      <c r="D40" s="108"/>
      <c r="E40" s="108"/>
      <c r="F40" s="108"/>
      <c r="G40" s="112" t="s">
        <v>47</v>
      </c>
      <c r="H40" s="112"/>
      <c r="I40" s="127">
        <f>SUM(I41:I46)</f>
        <v>0</v>
      </c>
      <c r="J40" s="127">
        <f>SUM(J41:J46)</f>
        <v>0</v>
      </c>
      <c r="K40" s="114"/>
    </row>
    <row r="41" spans="1:11" ht="15">
      <c r="A41" s="128"/>
      <c r="B41" s="108"/>
      <c r="C41" s="108"/>
      <c r="D41" s="108"/>
      <c r="E41" s="108"/>
      <c r="F41" s="108"/>
      <c r="G41" s="116" t="s">
        <v>48</v>
      </c>
      <c r="H41" s="116"/>
      <c r="I41" s="117">
        <v>0</v>
      </c>
      <c r="J41" s="117">
        <v>0</v>
      </c>
      <c r="K41" s="114"/>
    </row>
    <row r="42" spans="1:11" ht="15">
      <c r="A42" s="128"/>
      <c r="B42" s="108"/>
      <c r="C42" s="108"/>
      <c r="D42" s="108"/>
      <c r="E42" s="108"/>
      <c r="F42" s="108"/>
      <c r="G42" s="116" t="s">
        <v>49</v>
      </c>
      <c r="H42" s="116"/>
      <c r="I42" s="117">
        <v>0</v>
      </c>
      <c r="J42" s="117">
        <v>0</v>
      </c>
      <c r="K42" s="114"/>
    </row>
    <row r="43" spans="1:11" ht="15">
      <c r="A43" s="128"/>
      <c r="B43" s="108"/>
      <c r="C43" s="108"/>
      <c r="D43" s="108"/>
      <c r="E43" s="108"/>
      <c r="F43" s="108"/>
      <c r="G43" s="116" t="s">
        <v>50</v>
      </c>
      <c r="H43" s="116"/>
      <c r="I43" s="117">
        <v>0</v>
      </c>
      <c r="J43" s="117">
        <v>0</v>
      </c>
      <c r="K43" s="114"/>
    </row>
    <row r="44" spans="1:11" ht="15">
      <c r="A44" s="128"/>
      <c r="B44" s="108"/>
      <c r="C44" s="108"/>
      <c r="D44" s="108"/>
      <c r="E44" s="108"/>
      <c r="F44" s="108"/>
      <c r="G44" s="116" t="s">
        <v>77</v>
      </c>
      <c r="H44" s="116"/>
      <c r="I44" s="117">
        <v>0</v>
      </c>
      <c r="J44" s="117">
        <v>0</v>
      </c>
      <c r="K44" s="114"/>
    </row>
    <row r="45" spans="1:11" ht="15">
      <c r="A45" s="128"/>
      <c r="B45" s="108"/>
      <c r="C45" s="108"/>
      <c r="D45" s="108"/>
      <c r="E45" s="108"/>
      <c r="F45" s="108"/>
      <c r="G45" s="116" t="s">
        <v>52</v>
      </c>
      <c r="H45" s="116"/>
      <c r="I45" s="117">
        <v>0</v>
      </c>
      <c r="J45" s="117">
        <v>0</v>
      </c>
      <c r="K45" s="114"/>
    </row>
    <row r="46" spans="1:11" ht="15">
      <c r="A46" s="128"/>
      <c r="B46" s="108"/>
      <c r="C46" s="108"/>
      <c r="D46" s="108"/>
      <c r="E46" s="108"/>
      <c r="F46" s="108"/>
      <c r="G46" s="116" t="s">
        <v>53</v>
      </c>
      <c r="H46" s="116"/>
      <c r="I46" s="117">
        <v>0</v>
      </c>
      <c r="J46" s="117">
        <v>0</v>
      </c>
      <c r="K46" s="114"/>
    </row>
    <row r="47" spans="1:11" ht="15">
      <c r="A47" s="128"/>
      <c r="B47" s="108"/>
      <c r="C47" s="108"/>
      <c r="D47" s="108"/>
      <c r="E47" s="108"/>
      <c r="F47" s="108"/>
      <c r="G47" s="118"/>
      <c r="H47" s="119"/>
      <c r="I47" s="120"/>
      <c r="J47" s="120"/>
      <c r="K47" s="114"/>
    </row>
    <row r="48" spans="1:11" ht="15">
      <c r="A48" s="128"/>
      <c r="B48" s="108"/>
      <c r="C48" s="108"/>
      <c r="D48" s="108"/>
      <c r="E48" s="108"/>
      <c r="F48" s="108"/>
      <c r="G48" s="112" t="s">
        <v>54</v>
      </c>
      <c r="H48" s="112"/>
      <c r="I48" s="127">
        <f>SUM(I49)</f>
        <v>0</v>
      </c>
      <c r="J48" s="127">
        <f>SUM(J49)</f>
        <v>0</v>
      </c>
      <c r="K48" s="114"/>
    </row>
    <row r="49" spans="1:11" ht="15">
      <c r="A49" s="128"/>
      <c r="B49" s="108"/>
      <c r="C49" s="108"/>
      <c r="D49" s="108"/>
      <c r="E49" s="108"/>
      <c r="F49" s="108"/>
      <c r="G49" s="116" t="s">
        <v>55</v>
      </c>
      <c r="H49" s="116"/>
      <c r="I49" s="117">
        <v>0</v>
      </c>
      <c r="J49" s="117">
        <v>0</v>
      </c>
      <c r="K49" s="114"/>
    </row>
    <row r="50" spans="1:11" ht="15">
      <c r="A50" s="128"/>
      <c r="B50" s="108"/>
      <c r="C50" s="108"/>
      <c r="D50" s="108"/>
      <c r="E50" s="108"/>
      <c r="F50" s="108"/>
      <c r="G50" s="118"/>
      <c r="H50" s="119"/>
      <c r="I50" s="120"/>
      <c r="J50" s="120"/>
      <c r="K50" s="114"/>
    </row>
    <row r="51" spans="1:11" ht="20.25">
      <c r="A51" s="128"/>
      <c r="B51" s="108"/>
      <c r="C51" s="108"/>
      <c r="D51" s="108"/>
      <c r="E51" s="108"/>
      <c r="F51" s="108"/>
      <c r="G51" s="124" t="s">
        <v>56</v>
      </c>
      <c r="H51" s="124"/>
      <c r="I51" s="129">
        <f>I12+I17+I28+I33+I40+I48</f>
        <v>17775698431</v>
      </c>
      <c r="J51" s="130">
        <f>J12+J17+J28+J33+J40+J48</f>
        <v>16367376786</v>
      </c>
      <c r="K51" s="131"/>
    </row>
    <row r="52" spans="1:11" ht="15">
      <c r="A52" s="128"/>
      <c r="B52" s="108"/>
      <c r="C52" s="108"/>
      <c r="D52" s="108"/>
      <c r="E52" s="108"/>
      <c r="F52" s="108"/>
      <c r="G52" s="132"/>
      <c r="H52" s="132"/>
      <c r="I52" s="120"/>
      <c r="J52" s="120"/>
      <c r="K52" s="131"/>
    </row>
    <row r="53" spans="1:11" ht="15">
      <c r="A53" s="128"/>
      <c r="B53" s="108"/>
      <c r="C53" s="108"/>
      <c r="D53" s="108"/>
      <c r="E53" s="108"/>
      <c r="F53" s="108"/>
      <c r="G53" s="133" t="s">
        <v>57</v>
      </c>
      <c r="H53" s="133"/>
      <c r="I53" s="130">
        <f>D33-I51</f>
        <v>2132446999</v>
      </c>
      <c r="J53" s="130">
        <f>E33-J51</f>
        <v>1452137312</v>
      </c>
      <c r="K53" s="131"/>
    </row>
    <row r="54" spans="1:11" ht="15">
      <c r="A54" s="134"/>
      <c r="B54" s="135"/>
      <c r="C54" s="135"/>
      <c r="D54" s="135"/>
      <c r="E54" s="135"/>
      <c r="F54" s="135"/>
      <c r="G54" s="136"/>
      <c r="H54" s="136"/>
      <c r="I54" s="135"/>
      <c r="J54" s="135"/>
      <c r="K54" s="137"/>
    </row>
    <row r="55" spans="1:11" ht="15">
      <c r="A55" s="82"/>
      <c r="B55" s="82"/>
      <c r="C55" s="82"/>
      <c r="D55" s="82"/>
      <c r="E55" s="82"/>
      <c r="F55" s="82"/>
      <c r="G55" s="91"/>
      <c r="H55" s="91"/>
      <c r="I55" s="82"/>
      <c r="J55" s="82"/>
      <c r="K55" s="82"/>
    </row>
    <row r="56" spans="1:11" ht="15">
      <c r="A56" s="135"/>
      <c r="B56" s="138"/>
      <c r="C56" s="139"/>
      <c r="D56" s="140"/>
      <c r="E56" s="140"/>
      <c r="F56" s="135"/>
      <c r="G56" s="141"/>
      <c r="H56" s="142"/>
      <c r="I56" s="140"/>
      <c r="J56" s="140"/>
      <c r="K56" s="135"/>
    </row>
    <row r="57" spans="1:11" ht="15">
      <c r="A57" s="82"/>
      <c r="B57" s="119"/>
      <c r="C57" s="143"/>
      <c r="D57" s="144"/>
      <c r="E57" s="144"/>
      <c r="F57" s="82"/>
      <c r="G57" s="145"/>
      <c r="H57" s="146"/>
      <c r="I57" s="144"/>
      <c r="J57" s="144"/>
      <c r="K57" s="82"/>
    </row>
    <row r="58" spans="2:10" ht="15">
      <c r="B58" s="147" t="s">
        <v>59</v>
      </c>
      <c r="C58" s="147"/>
      <c r="D58" s="147"/>
      <c r="E58" s="147"/>
      <c r="F58" s="147"/>
      <c r="G58" s="147"/>
      <c r="H58" s="147"/>
      <c r="I58" s="147"/>
      <c r="J58" s="147"/>
    </row>
    <row r="59" spans="2:10" ht="15">
      <c r="B59" s="119"/>
      <c r="C59" s="143"/>
      <c r="D59" s="144"/>
      <c r="E59" s="144"/>
      <c r="G59" s="145"/>
      <c r="H59" s="143"/>
      <c r="I59" s="144"/>
      <c r="J59" s="144"/>
    </row>
    <row r="60" spans="2:10" ht="15">
      <c r="B60" s="119"/>
      <c r="C60" s="148"/>
      <c r="D60" s="148"/>
      <c r="E60" s="144"/>
      <c r="G60" s="149"/>
      <c r="H60" s="149"/>
      <c r="I60" s="144"/>
      <c r="J60" s="144"/>
    </row>
    <row r="61" spans="2:10" ht="15">
      <c r="B61" s="150"/>
      <c r="C61" s="151" t="s">
        <v>78</v>
      </c>
      <c r="D61" s="151"/>
      <c r="E61" s="144"/>
      <c r="F61" s="144"/>
      <c r="G61" s="151" t="s">
        <v>79</v>
      </c>
      <c r="H61" s="151"/>
      <c r="I61" s="152"/>
      <c r="J61" s="144"/>
    </row>
    <row r="62" spans="2:10" ht="15">
      <c r="B62" s="153"/>
      <c r="C62" s="154" t="s">
        <v>80</v>
      </c>
      <c r="D62" s="154"/>
      <c r="E62" s="155"/>
      <c r="F62" s="155"/>
      <c r="G62" s="154" t="s">
        <v>81</v>
      </c>
      <c r="H62" s="154"/>
      <c r="I62" s="152"/>
      <c r="J62" s="144"/>
    </row>
    <row r="63" spans="4:8" ht="15">
      <c r="D63" s="156"/>
      <c r="G63" s="154"/>
      <c r="H63" s="154"/>
    </row>
    <row r="64" ht="15">
      <c r="D64" s="156"/>
    </row>
    <row r="65" ht="15">
      <c r="D65" s="156"/>
    </row>
  </sheetData>
  <sheetProtection/>
  <mergeCells count="71">
    <mergeCell ref="C62:D62"/>
    <mergeCell ref="G62:H63"/>
    <mergeCell ref="G53:H53"/>
    <mergeCell ref="B58:J58"/>
    <mergeCell ref="C60:D60"/>
    <mergeCell ref="G60:H60"/>
    <mergeCell ref="C61:D61"/>
    <mergeCell ref="G61:H61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G21:H21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C6:J6"/>
    <mergeCell ref="B9:C9"/>
    <mergeCell ref="G9:H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4.28125" style="85" customWidth="1"/>
    <col min="2" max="2" width="24.28125" style="85" customWidth="1"/>
    <col min="3" max="3" width="23.7109375" style="85" customWidth="1"/>
    <col min="4" max="5" width="20.57421875" style="85" customWidth="1"/>
    <col min="6" max="6" width="7.7109375" style="85" customWidth="1"/>
    <col min="7" max="7" width="29.8515625" style="110" customWidth="1"/>
    <col min="8" max="8" width="28.00390625" style="110" customWidth="1"/>
    <col min="9" max="9" width="27.140625" style="85" customWidth="1"/>
    <col min="10" max="10" width="20.57421875" style="85" customWidth="1"/>
    <col min="11" max="11" width="4.28125" style="85" customWidth="1"/>
    <col min="12" max="12" width="4.421875" style="85" customWidth="1"/>
    <col min="13" max="16384" width="11.421875" style="85" customWidth="1"/>
  </cols>
  <sheetData>
    <row r="1" spans="1:256" ht="15">
      <c r="A1" s="82"/>
      <c r="B1" s="83"/>
      <c r="C1" s="84" t="s">
        <v>71</v>
      </c>
      <c r="D1" s="84"/>
      <c r="E1" s="84"/>
      <c r="F1" s="84"/>
      <c r="G1" s="84"/>
      <c r="H1" s="84"/>
      <c r="I1" s="84"/>
      <c r="J1" s="83"/>
      <c r="K1" s="83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spans="2:11" ht="15">
      <c r="B2" s="86"/>
      <c r="C2" s="84" t="s">
        <v>0</v>
      </c>
      <c r="D2" s="84"/>
      <c r="E2" s="84"/>
      <c r="F2" s="84"/>
      <c r="G2" s="84"/>
      <c r="H2" s="84"/>
      <c r="I2" s="84"/>
      <c r="J2" s="86"/>
      <c r="K2" s="86"/>
    </row>
    <row r="3" spans="2:11" ht="15">
      <c r="B3" s="86"/>
      <c r="C3" s="84" t="s">
        <v>72</v>
      </c>
      <c r="D3" s="84"/>
      <c r="E3" s="84"/>
      <c r="F3" s="84"/>
      <c r="G3" s="84"/>
      <c r="H3" s="84"/>
      <c r="I3" s="84"/>
      <c r="J3" s="86"/>
      <c r="K3" s="86"/>
    </row>
    <row r="4" spans="2:11" ht="15">
      <c r="B4" s="86"/>
      <c r="C4" s="84" t="s">
        <v>1</v>
      </c>
      <c r="D4" s="84"/>
      <c r="E4" s="84"/>
      <c r="F4" s="84"/>
      <c r="G4" s="84"/>
      <c r="H4" s="84"/>
      <c r="I4" s="84"/>
      <c r="J4" s="86"/>
      <c r="K4" s="86"/>
    </row>
    <row r="5" spans="1:11" ht="15">
      <c r="A5" s="87"/>
      <c r="B5" s="87"/>
      <c r="C5" s="88"/>
      <c r="D5" s="88"/>
      <c r="E5" s="88"/>
      <c r="F5" s="88"/>
      <c r="G5" s="88"/>
      <c r="H5" s="88"/>
      <c r="I5" s="82"/>
      <c r="J5" s="82"/>
      <c r="K5" s="82"/>
    </row>
    <row r="6" spans="1:11" ht="15">
      <c r="A6" s="87"/>
      <c r="B6" s="89" t="s">
        <v>73</v>
      </c>
      <c r="C6" s="90" t="s">
        <v>74</v>
      </c>
      <c r="D6" s="90"/>
      <c r="E6" s="90"/>
      <c r="F6" s="90"/>
      <c r="G6" s="90"/>
      <c r="H6" s="90"/>
      <c r="I6" s="90"/>
      <c r="J6" s="90"/>
      <c r="K6" s="82"/>
    </row>
    <row r="7" spans="1:256" ht="15">
      <c r="A7" s="87"/>
      <c r="B7" s="87"/>
      <c r="C7" s="87"/>
      <c r="D7" s="87"/>
      <c r="E7" s="87"/>
      <c r="F7" s="88"/>
      <c r="G7" s="91"/>
      <c r="H7" s="9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</row>
    <row r="8" spans="1:256" ht="15">
      <c r="A8" s="92"/>
      <c r="B8" s="92"/>
      <c r="C8" s="92"/>
      <c r="D8" s="93"/>
      <c r="E8" s="93"/>
      <c r="F8" s="94"/>
      <c r="G8" s="91"/>
      <c r="H8" s="9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</row>
    <row r="9" spans="1:256" ht="15">
      <c r="A9" s="95"/>
      <c r="B9" s="96" t="s">
        <v>2</v>
      </c>
      <c r="C9" s="96"/>
      <c r="D9" s="97">
        <v>2015</v>
      </c>
      <c r="E9" s="97">
        <v>2014</v>
      </c>
      <c r="F9" s="98"/>
      <c r="G9" s="96" t="s">
        <v>2</v>
      </c>
      <c r="H9" s="96"/>
      <c r="I9" s="97">
        <v>2015</v>
      </c>
      <c r="J9" s="97">
        <v>2014</v>
      </c>
      <c r="K9" s="99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spans="1:256" ht="15">
      <c r="A10" s="101"/>
      <c r="B10" s="102"/>
      <c r="C10" s="102"/>
      <c r="D10" s="103"/>
      <c r="E10" s="103"/>
      <c r="F10" s="91"/>
      <c r="G10" s="91"/>
      <c r="H10" s="91"/>
      <c r="I10" s="82"/>
      <c r="J10" s="82"/>
      <c r="K10" s="104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  <c r="IV10" s="82"/>
    </row>
    <row r="11" spans="1:256" ht="15">
      <c r="A11" s="105"/>
      <c r="B11" s="106" t="s">
        <v>3</v>
      </c>
      <c r="C11" s="106"/>
      <c r="D11" s="107"/>
      <c r="E11" s="107"/>
      <c r="F11" s="108"/>
      <c r="G11" s="106" t="s">
        <v>4</v>
      </c>
      <c r="H11" s="106"/>
      <c r="I11" s="107"/>
      <c r="J11" s="107"/>
      <c r="K11" s="109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</row>
    <row r="12" spans="1:11" ht="15">
      <c r="A12" s="111"/>
      <c r="B12" s="112" t="s">
        <v>5</v>
      </c>
      <c r="C12" s="112"/>
      <c r="D12" s="113">
        <f>SUM(D13:D20)</f>
        <v>826827259</v>
      </c>
      <c r="E12" s="113">
        <f>SUM(E13:E20)</f>
        <v>651902018</v>
      </c>
      <c r="F12" s="108"/>
      <c r="G12" s="106" t="s">
        <v>6</v>
      </c>
      <c r="H12" s="106"/>
      <c r="I12" s="113">
        <f>SUM(I13:I15)</f>
        <v>2456361562</v>
      </c>
      <c r="J12" s="113">
        <f>SUM(J13:J15)</f>
        <v>2514807075</v>
      </c>
      <c r="K12" s="114"/>
    </row>
    <row r="13" spans="1:11" ht="15">
      <c r="A13" s="115"/>
      <c r="B13" s="116" t="s">
        <v>7</v>
      </c>
      <c r="C13" s="116"/>
      <c r="D13" s="117">
        <v>355400955</v>
      </c>
      <c r="E13" s="117">
        <v>262027092</v>
      </c>
      <c r="F13" s="108"/>
      <c r="G13" s="116" t="s">
        <v>8</v>
      </c>
      <c r="H13" s="116"/>
      <c r="I13" s="117">
        <v>2009597365</v>
      </c>
      <c r="J13" s="117">
        <v>1926394310</v>
      </c>
      <c r="K13" s="114"/>
    </row>
    <row r="14" spans="1:11" ht="15">
      <c r="A14" s="115"/>
      <c r="B14" s="116" t="s">
        <v>9</v>
      </c>
      <c r="C14" s="116"/>
      <c r="D14" s="117">
        <v>0</v>
      </c>
      <c r="E14" s="117">
        <v>0</v>
      </c>
      <c r="F14" s="108"/>
      <c r="G14" s="116" t="s">
        <v>10</v>
      </c>
      <c r="H14" s="116"/>
      <c r="I14" s="117">
        <v>162551387</v>
      </c>
      <c r="J14" s="117">
        <v>210954643</v>
      </c>
      <c r="K14" s="114"/>
    </row>
    <row r="15" spans="1:11" ht="15">
      <c r="A15" s="115"/>
      <c r="B15" s="116" t="s">
        <v>11</v>
      </c>
      <c r="C15" s="116"/>
      <c r="D15" s="117">
        <v>0</v>
      </c>
      <c r="E15" s="117">
        <v>0</v>
      </c>
      <c r="F15" s="108"/>
      <c r="G15" s="116" t="s">
        <v>12</v>
      </c>
      <c r="H15" s="116"/>
      <c r="I15" s="117">
        <v>284212810</v>
      </c>
      <c r="J15" s="117">
        <v>377458122</v>
      </c>
      <c r="K15" s="114"/>
    </row>
    <row r="16" spans="1:11" ht="15">
      <c r="A16" s="115"/>
      <c r="B16" s="116" t="s">
        <v>13</v>
      </c>
      <c r="C16" s="116"/>
      <c r="D16" s="117">
        <v>388512538</v>
      </c>
      <c r="E16" s="117">
        <v>338537597</v>
      </c>
      <c r="F16" s="108"/>
      <c r="G16" s="118"/>
      <c r="H16" s="119"/>
      <c r="I16" s="120"/>
      <c r="J16" s="120"/>
      <c r="K16" s="114"/>
    </row>
    <row r="17" spans="1:11" ht="15">
      <c r="A17" s="115"/>
      <c r="B17" s="116" t="s">
        <v>14</v>
      </c>
      <c r="C17" s="116"/>
      <c r="D17" s="117">
        <v>81017837</v>
      </c>
      <c r="E17" s="117">
        <v>49860653</v>
      </c>
      <c r="F17" s="108"/>
      <c r="G17" s="106" t="s">
        <v>75</v>
      </c>
      <c r="H17" s="106"/>
      <c r="I17" s="113">
        <f>SUM(I18:I26)</f>
        <v>12129407321</v>
      </c>
      <c r="J17" s="113">
        <f>SUM(J18:J26)</f>
        <v>10821064649</v>
      </c>
      <c r="K17" s="114"/>
    </row>
    <row r="18" spans="1:11" ht="15">
      <c r="A18" s="115"/>
      <c r="B18" s="116" t="s">
        <v>16</v>
      </c>
      <c r="C18" s="116"/>
      <c r="D18" s="117">
        <v>219242</v>
      </c>
      <c r="E18" s="117">
        <v>1476676</v>
      </c>
      <c r="F18" s="108"/>
      <c r="G18" s="116" t="s">
        <v>17</v>
      </c>
      <c r="H18" s="116"/>
      <c r="I18" s="117">
        <v>1751759401</v>
      </c>
      <c r="J18" s="117">
        <v>1930634268</v>
      </c>
      <c r="K18" s="114"/>
    </row>
    <row r="19" spans="1:11" ht="15">
      <c r="A19" s="115"/>
      <c r="B19" s="116" t="s">
        <v>18</v>
      </c>
      <c r="C19" s="116"/>
      <c r="D19" s="117">
        <v>0</v>
      </c>
      <c r="E19" s="117">
        <v>0</v>
      </c>
      <c r="F19" s="108"/>
      <c r="G19" s="116" t="s">
        <v>19</v>
      </c>
      <c r="H19" s="116"/>
      <c r="I19" s="117">
        <v>10203532512</v>
      </c>
      <c r="J19" s="117">
        <v>8702463078</v>
      </c>
      <c r="K19" s="114"/>
    </row>
    <row r="20" spans="1:11" ht="15">
      <c r="A20" s="115"/>
      <c r="B20" s="116" t="s">
        <v>20</v>
      </c>
      <c r="C20" s="116"/>
      <c r="D20" s="117">
        <v>1676687</v>
      </c>
      <c r="E20" s="117">
        <v>0</v>
      </c>
      <c r="F20" s="108"/>
      <c r="G20" s="116" t="s">
        <v>21</v>
      </c>
      <c r="H20" s="116"/>
      <c r="I20" s="117">
        <v>115986367</v>
      </c>
      <c r="J20" s="117">
        <v>121412992</v>
      </c>
      <c r="K20" s="114"/>
    </row>
    <row r="21" spans="1:11" ht="15">
      <c r="A21" s="111"/>
      <c r="B21" s="118"/>
      <c r="C21" s="119"/>
      <c r="D21" s="120"/>
      <c r="E21" s="120"/>
      <c r="F21" s="108"/>
      <c r="G21" s="116" t="s">
        <v>22</v>
      </c>
      <c r="H21" s="116"/>
      <c r="I21" s="117">
        <v>58129041</v>
      </c>
      <c r="J21" s="117">
        <v>61554311</v>
      </c>
      <c r="K21" s="114"/>
    </row>
    <row r="22" spans="1:11" ht="15">
      <c r="A22" s="111"/>
      <c r="B22" s="112" t="s">
        <v>23</v>
      </c>
      <c r="C22" s="112"/>
      <c r="D22" s="113">
        <f>SUM(D23:D24)</f>
        <v>19081318171</v>
      </c>
      <c r="E22" s="113">
        <f>SUM(E23:E24)</f>
        <v>17167612080</v>
      </c>
      <c r="F22" s="108"/>
      <c r="G22" s="116" t="s">
        <v>24</v>
      </c>
      <c r="H22" s="116"/>
      <c r="I22" s="117">
        <v>0</v>
      </c>
      <c r="J22" s="117">
        <v>0</v>
      </c>
      <c r="K22" s="114"/>
    </row>
    <row r="23" spans="1:11" ht="15">
      <c r="A23" s="115"/>
      <c r="B23" s="116" t="s">
        <v>25</v>
      </c>
      <c r="C23" s="116"/>
      <c r="D23" s="121">
        <v>19081318171</v>
      </c>
      <c r="E23" s="121">
        <v>17167612080</v>
      </c>
      <c r="F23" s="108"/>
      <c r="G23" s="116" t="s">
        <v>26</v>
      </c>
      <c r="H23" s="116"/>
      <c r="I23" s="117">
        <v>0</v>
      </c>
      <c r="J23" s="117">
        <v>0</v>
      </c>
      <c r="K23" s="114"/>
    </row>
    <row r="24" spans="1:11" ht="15">
      <c r="A24" s="115"/>
      <c r="B24" s="116" t="s">
        <v>76</v>
      </c>
      <c r="C24" s="116"/>
      <c r="D24" s="117">
        <v>0</v>
      </c>
      <c r="E24" s="117">
        <v>0</v>
      </c>
      <c r="F24" s="108"/>
      <c r="G24" s="116" t="s">
        <v>28</v>
      </c>
      <c r="H24" s="116"/>
      <c r="I24" s="117">
        <v>0</v>
      </c>
      <c r="J24" s="117">
        <v>0</v>
      </c>
      <c r="K24" s="114"/>
    </row>
    <row r="25" spans="1:11" ht="15">
      <c r="A25" s="111"/>
      <c r="B25" s="118"/>
      <c r="C25" s="119"/>
      <c r="D25" s="120"/>
      <c r="E25" s="120"/>
      <c r="F25" s="108"/>
      <c r="G25" s="116" t="s">
        <v>29</v>
      </c>
      <c r="H25" s="116"/>
      <c r="I25" s="117">
        <v>0</v>
      </c>
      <c r="J25" s="117">
        <v>0</v>
      </c>
      <c r="K25" s="114"/>
    </row>
    <row r="26" spans="1:11" ht="15">
      <c r="A26" s="115"/>
      <c r="B26" s="112" t="s">
        <v>30</v>
      </c>
      <c r="C26" s="112"/>
      <c r="D26" s="113">
        <f>SUM(D27:D31)</f>
        <v>0</v>
      </c>
      <c r="E26" s="113">
        <f>SUM(E27:E31)</f>
        <v>0</v>
      </c>
      <c r="F26" s="108"/>
      <c r="G26" s="116" t="s">
        <v>31</v>
      </c>
      <c r="H26" s="116"/>
      <c r="I26" s="117">
        <v>0</v>
      </c>
      <c r="J26" s="117">
        <v>5000000</v>
      </c>
      <c r="K26" s="114"/>
    </row>
    <row r="27" spans="1:11" ht="15">
      <c r="A27" s="115"/>
      <c r="B27" s="116" t="s">
        <v>32</v>
      </c>
      <c r="C27" s="116"/>
      <c r="D27" s="117">
        <v>0</v>
      </c>
      <c r="E27" s="117">
        <v>0</v>
      </c>
      <c r="F27" s="108"/>
      <c r="G27" s="118"/>
      <c r="H27" s="119"/>
      <c r="I27" s="120"/>
      <c r="J27" s="120"/>
      <c r="K27" s="114"/>
    </row>
    <row r="28" spans="1:11" ht="15">
      <c r="A28" s="115"/>
      <c r="B28" s="116" t="s">
        <v>33</v>
      </c>
      <c r="C28" s="116"/>
      <c r="D28" s="117">
        <v>0</v>
      </c>
      <c r="E28" s="117">
        <v>0</v>
      </c>
      <c r="F28" s="108"/>
      <c r="G28" s="112" t="s">
        <v>25</v>
      </c>
      <c r="H28" s="112"/>
      <c r="I28" s="113">
        <f>SUM(I29:I31)</f>
        <v>3189929548</v>
      </c>
      <c r="J28" s="113">
        <f>SUM(J29:J31)</f>
        <v>3031505062</v>
      </c>
      <c r="K28" s="114"/>
    </row>
    <row r="29" spans="1:11" ht="15">
      <c r="A29" s="115"/>
      <c r="B29" s="116" t="s">
        <v>34</v>
      </c>
      <c r="C29" s="116"/>
      <c r="D29" s="117">
        <v>0</v>
      </c>
      <c r="E29" s="117">
        <v>0</v>
      </c>
      <c r="F29" s="108"/>
      <c r="G29" s="116" t="s">
        <v>35</v>
      </c>
      <c r="H29" s="116"/>
      <c r="I29" s="117">
        <v>1476695110</v>
      </c>
      <c r="J29" s="117">
        <v>1478789826</v>
      </c>
      <c r="K29" s="114"/>
    </row>
    <row r="30" spans="1:11" ht="15">
      <c r="A30" s="115"/>
      <c r="B30" s="116" t="s">
        <v>36</v>
      </c>
      <c r="C30" s="116"/>
      <c r="D30" s="117">
        <v>0</v>
      </c>
      <c r="E30" s="117">
        <v>0</v>
      </c>
      <c r="F30" s="108"/>
      <c r="G30" s="116" t="s">
        <v>37</v>
      </c>
      <c r="H30" s="116"/>
      <c r="I30" s="117">
        <v>1093776857</v>
      </c>
      <c r="J30" s="117">
        <v>1079213746</v>
      </c>
      <c r="K30" s="114"/>
    </row>
    <row r="31" spans="1:11" ht="15">
      <c r="A31" s="115"/>
      <c r="B31" s="116" t="s">
        <v>38</v>
      </c>
      <c r="C31" s="116"/>
      <c r="D31" s="117">
        <v>0</v>
      </c>
      <c r="E31" s="117">
        <v>0</v>
      </c>
      <c r="F31" s="108"/>
      <c r="G31" s="116" t="s">
        <v>39</v>
      </c>
      <c r="H31" s="116"/>
      <c r="I31" s="117">
        <v>619457581</v>
      </c>
      <c r="J31" s="117">
        <v>473501490</v>
      </c>
      <c r="K31" s="114"/>
    </row>
    <row r="32" spans="1:11" ht="15">
      <c r="A32" s="111"/>
      <c r="B32" s="118"/>
      <c r="C32" s="122"/>
      <c r="D32" s="107"/>
      <c r="E32" s="107"/>
      <c r="F32" s="108"/>
      <c r="G32" s="118"/>
      <c r="H32" s="119"/>
      <c r="I32" s="120"/>
      <c r="J32" s="120"/>
      <c r="K32" s="114"/>
    </row>
    <row r="33" spans="1:11" ht="15">
      <c r="A33" s="123"/>
      <c r="B33" s="124" t="s">
        <v>40</v>
      </c>
      <c r="C33" s="124"/>
      <c r="D33" s="125">
        <f>D12+D22+D26</f>
        <v>19908145430</v>
      </c>
      <c r="E33" s="125">
        <f>E12+E22+E26</f>
        <v>17819514098</v>
      </c>
      <c r="F33" s="126"/>
      <c r="G33" s="106" t="s">
        <v>41</v>
      </c>
      <c r="H33" s="106"/>
      <c r="I33" s="127">
        <f>SUM(I34:I38)</f>
        <v>0</v>
      </c>
      <c r="J33" s="127">
        <f>SUM(J34:J38)</f>
        <v>0</v>
      </c>
      <c r="K33" s="114"/>
    </row>
    <row r="34" spans="1:11" ht="15">
      <c r="A34" s="111"/>
      <c r="B34" s="124"/>
      <c r="C34" s="124"/>
      <c r="D34" s="107"/>
      <c r="E34" s="107"/>
      <c r="F34" s="108"/>
      <c r="G34" s="116" t="s">
        <v>42</v>
      </c>
      <c r="H34" s="116"/>
      <c r="I34" s="117">
        <v>0</v>
      </c>
      <c r="J34" s="117">
        <v>0</v>
      </c>
      <c r="K34" s="114"/>
    </row>
    <row r="35" spans="1:11" ht="15">
      <c r="A35" s="128"/>
      <c r="B35" s="108"/>
      <c r="C35" s="108"/>
      <c r="D35" s="108"/>
      <c r="E35" s="108"/>
      <c r="F35" s="108"/>
      <c r="G35" s="116" t="s">
        <v>43</v>
      </c>
      <c r="H35" s="116"/>
      <c r="I35" s="117">
        <v>0</v>
      </c>
      <c r="J35" s="117">
        <v>0</v>
      </c>
      <c r="K35" s="114"/>
    </row>
    <row r="36" spans="1:11" ht="15">
      <c r="A36" s="128"/>
      <c r="B36" s="108"/>
      <c r="C36" s="108"/>
      <c r="D36" s="108"/>
      <c r="E36" s="108"/>
      <c r="F36" s="108"/>
      <c r="G36" s="116" t="s">
        <v>44</v>
      </c>
      <c r="H36" s="116"/>
      <c r="I36" s="117">
        <v>0</v>
      </c>
      <c r="J36" s="117">
        <v>0</v>
      </c>
      <c r="K36" s="114"/>
    </row>
    <row r="37" spans="1:11" ht="15">
      <c r="A37" s="128"/>
      <c r="B37" s="108"/>
      <c r="C37" s="108"/>
      <c r="D37" s="108"/>
      <c r="E37" s="108"/>
      <c r="F37" s="108"/>
      <c r="G37" s="116" t="s">
        <v>45</v>
      </c>
      <c r="H37" s="116"/>
      <c r="I37" s="117">
        <v>0</v>
      </c>
      <c r="J37" s="117">
        <v>0</v>
      </c>
      <c r="K37" s="114"/>
    </row>
    <row r="38" spans="1:11" ht="15">
      <c r="A38" s="128"/>
      <c r="B38" s="108"/>
      <c r="C38" s="108"/>
      <c r="D38" s="108"/>
      <c r="E38" s="108"/>
      <c r="F38" s="108"/>
      <c r="G38" s="116" t="s">
        <v>46</v>
      </c>
      <c r="H38" s="116"/>
      <c r="I38" s="117">
        <v>0</v>
      </c>
      <c r="J38" s="117">
        <v>0</v>
      </c>
      <c r="K38" s="114"/>
    </row>
    <row r="39" spans="1:11" ht="15">
      <c r="A39" s="128"/>
      <c r="B39" s="108"/>
      <c r="C39" s="108"/>
      <c r="D39" s="108"/>
      <c r="E39" s="108"/>
      <c r="F39" s="108"/>
      <c r="G39" s="118"/>
      <c r="H39" s="119"/>
      <c r="I39" s="120"/>
      <c r="J39" s="120"/>
      <c r="K39" s="114"/>
    </row>
    <row r="40" spans="1:11" ht="15">
      <c r="A40" s="128"/>
      <c r="B40" s="108"/>
      <c r="C40" s="108"/>
      <c r="D40" s="108"/>
      <c r="E40" s="108"/>
      <c r="F40" s="108"/>
      <c r="G40" s="112" t="s">
        <v>47</v>
      </c>
      <c r="H40" s="112"/>
      <c r="I40" s="127">
        <f>SUM(I41:I46)</f>
        <v>0</v>
      </c>
      <c r="J40" s="127">
        <f>SUM(J41:J46)</f>
        <v>0</v>
      </c>
      <c r="K40" s="114"/>
    </row>
    <row r="41" spans="1:11" ht="15">
      <c r="A41" s="128"/>
      <c r="B41" s="108"/>
      <c r="C41" s="108"/>
      <c r="D41" s="108"/>
      <c r="E41" s="108"/>
      <c r="F41" s="108"/>
      <c r="G41" s="116" t="s">
        <v>48</v>
      </c>
      <c r="H41" s="116"/>
      <c r="I41" s="117">
        <v>0</v>
      </c>
      <c r="J41" s="117">
        <v>0</v>
      </c>
      <c r="K41" s="114"/>
    </row>
    <row r="42" spans="1:11" ht="15">
      <c r="A42" s="128"/>
      <c r="B42" s="108"/>
      <c r="C42" s="108"/>
      <c r="D42" s="108"/>
      <c r="E42" s="108"/>
      <c r="F42" s="108"/>
      <c r="G42" s="116" t="s">
        <v>49</v>
      </c>
      <c r="H42" s="116"/>
      <c r="I42" s="117">
        <v>0</v>
      </c>
      <c r="J42" s="117">
        <v>0</v>
      </c>
      <c r="K42" s="114"/>
    </row>
    <row r="43" spans="1:11" ht="15">
      <c r="A43" s="128"/>
      <c r="B43" s="108"/>
      <c r="C43" s="108"/>
      <c r="D43" s="108"/>
      <c r="E43" s="108"/>
      <c r="F43" s="108"/>
      <c r="G43" s="116" t="s">
        <v>50</v>
      </c>
      <c r="H43" s="116"/>
      <c r="I43" s="117">
        <v>0</v>
      </c>
      <c r="J43" s="117">
        <v>0</v>
      </c>
      <c r="K43" s="114"/>
    </row>
    <row r="44" spans="1:11" ht="15">
      <c r="A44" s="128"/>
      <c r="B44" s="108"/>
      <c r="C44" s="108"/>
      <c r="D44" s="108"/>
      <c r="E44" s="108"/>
      <c r="F44" s="108"/>
      <c r="G44" s="116" t="s">
        <v>77</v>
      </c>
      <c r="H44" s="116"/>
      <c r="I44" s="117">
        <v>0</v>
      </c>
      <c r="J44" s="117">
        <v>0</v>
      </c>
      <c r="K44" s="114"/>
    </row>
    <row r="45" spans="1:11" ht="15">
      <c r="A45" s="128"/>
      <c r="B45" s="108"/>
      <c r="C45" s="108"/>
      <c r="D45" s="108"/>
      <c r="E45" s="108"/>
      <c r="F45" s="108"/>
      <c r="G45" s="116" t="s">
        <v>52</v>
      </c>
      <c r="H45" s="116"/>
      <c r="I45" s="117">
        <v>0</v>
      </c>
      <c r="J45" s="117">
        <v>0</v>
      </c>
      <c r="K45" s="114"/>
    </row>
    <row r="46" spans="1:11" ht="15">
      <c r="A46" s="128"/>
      <c r="B46" s="108"/>
      <c r="C46" s="108"/>
      <c r="D46" s="108"/>
      <c r="E46" s="108"/>
      <c r="F46" s="108"/>
      <c r="G46" s="116" t="s">
        <v>53</v>
      </c>
      <c r="H46" s="116"/>
      <c r="I46" s="117">
        <v>0</v>
      </c>
      <c r="J46" s="117">
        <v>0</v>
      </c>
      <c r="K46" s="114"/>
    </row>
    <row r="47" spans="1:11" ht="15">
      <c r="A47" s="128"/>
      <c r="B47" s="108"/>
      <c r="C47" s="108"/>
      <c r="D47" s="108"/>
      <c r="E47" s="108"/>
      <c r="F47" s="108"/>
      <c r="G47" s="118"/>
      <c r="H47" s="119"/>
      <c r="I47" s="120"/>
      <c r="J47" s="120"/>
      <c r="K47" s="114"/>
    </row>
    <row r="48" spans="1:11" ht="15">
      <c r="A48" s="128"/>
      <c r="B48" s="108"/>
      <c r="C48" s="108"/>
      <c r="D48" s="108"/>
      <c r="E48" s="108"/>
      <c r="F48" s="108"/>
      <c r="G48" s="112" t="s">
        <v>54</v>
      </c>
      <c r="H48" s="112"/>
      <c r="I48" s="127">
        <f>SUM(I49)</f>
        <v>0</v>
      </c>
      <c r="J48" s="127">
        <f>SUM(J49)</f>
        <v>0</v>
      </c>
      <c r="K48" s="114"/>
    </row>
    <row r="49" spans="1:11" ht="15">
      <c r="A49" s="128"/>
      <c r="B49" s="108"/>
      <c r="C49" s="108"/>
      <c r="D49" s="108"/>
      <c r="E49" s="108"/>
      <c r="F49" s="108"/>
      <c r="G49" s="116" t="s">
        <v>55</v>
      </c>
      <c r="H49" s="116"/>
      <c r="I49" s="117">
        <v>0</v>
      </c>
      <c r="J49" s="117">
        <v>0</v>
      </c>
      <c r="K49" s="114"/>
    </row>
    <row r="50" spans="1:11" ht="15">
      <c r="A50" s="128"/>
      <c r="B50" s="108"/>
      <c r="C50" s="108"/>
      <c r="D50" s="108"/>
      <c r="E50" s="108"/>
      <c r="F50" s="108"/>
      <c r="G50" s="118"/>
      <c r="H50" s="119"/>
      <c r="I50" s="120"/>
      <c r="J50" s="120"/>
      <c r="K50" s="114"/>
    </row>
    <row r="51" spans="1:11" ht="20.25">
      <c r="A51" s="128"/>
      <c r="B51" s="108"/>
      <c r="C51" s="108"/>
      <c r="D51" s="108"/>
      <c r="E51" s="108"/>
      <c r="F51" s="108"/>
      <c r="G51" s="124" t="s">
        <v>56</v>
      </c>
      <c r="H51" s="124"/>
      <c r="I51" s="129">
        <f>I12+I17+I28+I33+I40+I48</f>
        <v>17775698431</v>
      </c>
      <c r="J51" s="130">
        <f>J12+J17+J28+J33+J40+J48</f>
        <v>16367376786</v>
      </c>
      <c r="K51" s="131"/>
    </row>
    <row r="52" spans="1:11" ht="15">
      <c r="A52" s="128"/>
      <c r="B52" s="108"/>
      <c r="C52" s="108"/>
      <c r="D52" s="108"/>
      <c r="E52" s="108"/>
      <c r="F52" s="108"/>
      <c r="G52" s="132"/>
      <c r="H52" s="132"/>
      <c r="I52" s="120"/>
      <c r="J52" s="120"/>
      <c r="K52" s="131"/>
    </row>
    <row r="53" spans="1:11" ht="15">
      <c r="A53" s="128"/>
      <c r="B53" s="108"/>
      <c r="C53" s="108"/>
      <c r="D53" s="108"/>
      <c r="E53" s="108"/>
      <c r="F53" s="108"/>
      <c r="G53" s="133" t="s">
        <v>57</v>
      </c>
      <c r="H53" s="133"/>
      <c r="I53" s="130">
        <f>D33-I51</f>
        <v>2132446999</v>
      </c>
      <c r="J53" s="130">
        <f>E33-J51</f>
        <v>1452137312</v>
      </c>
      <c r="K53" s="131"/>
    </row>
    <row r="54" spans="1:11" ht="15">
      <c r="A54" s="134"/>
      <c r="B54" s="135"/>
      <c r="C54" s="135"/>
      <c r="D54" s="135"/>
      <c r="E54" s="135"/>
      <c r="F54" s="135"/>
      <c r="G54" s="136"/>
      <c r="H54" s="136"/>
      <c r="I54" s="135"/>
      <c r="J54" s="135"/>
      <c r="K54" s="137"/>
    </row>
    <row r="55" spans="1:11" ht="15">
      <c r="A55" s="82"/>
      <c r="B55" s="82"/>
      <c r="C55" s="82"/>
      <c r="D55" s="82"/>
      <c r="E55" s="82"/>
      <c r="F55" s="82"/>
      <c r="G55" s="91"/>
      <c r="H55" s="91"/>
      <c r="I55" s="82"/>
      <c r="J55" s="82"/>
      <c r="K55" s="82"/>
    </row>
    <row r="56" spans="1:11" ht="15">
      <c r="A56" s="135"/>
      <c r="B56" s="138"/>
      <c r="C56" s="139"/>
      <c r="D56" s="140"/>
      <c r="E56" s="140"/>
      <c r="F56" s="135"/>
      <c r="G56" s="141"/>
      <c r="H56" s="142"/>
      <c r="I56" s="140"/>
      <c r="J56" s="140"/>
      <c r="K56" s="135"/>
    </row>
    <row r="57" spans="1:11" ht="15">
      <c r="A57" s="82"/>
      <c r="B57" s="119"/>
      <c r="C57" s="143"/>
      <c r="D57" s="144"/>
      <c r="E57" s="144"/>
      <c r="F57" s="82"/>
      <c r="G57" s="145"/>
      <c r="H57" s="146"/>
      <c r="I57" s="144"/>
      <c r="J57" s="144"/>
      <c r="K57" s="82"/>
    </row>
    <row r="58" spans="2:10" ht="15">
      <c r="B58" s="147" t="s">
        <v>59</v>
      </c>
      <c r="C58" s="147"/>
      <c r="D58" s="147"/>
      <c r="E58" s="147"/>
      <c r="F58" s="147"/>
      <c r="G58" s="147"/>
      <c r="H58" s="147"/>
      <c r="I58" s="147"/>
      <c r="J58" s="147"/>
    </row>
    <row r="59" spans="2:10" ht="15">
      <c r="B59" s="119"/>
      <c r="C59" s="143"/>
      <c r="D59" s="144"/>
      <c r="E59" s="144"/>
      <c r="G59" s="145"/>
      <c r="H59" s="143"/>
      <c r="I59" s="144"/>
      <c r="J59" s="144"/>
    </row>
    <row r="60" spans="2:10" ht="15">
      <c r="B60" s="119"/>
      <c r="C60" s="148"/>
      <c r="D60" s="148"/>
      <c r="E60" s="144"/>
      <c r="G60" s="149"/>
      <c r="H60" s="149"/>
      <c r="I60" s="144"/>
      <c r="J60" s="144"/>
    </row>
    <row r="61" spans="2:10" ht="15">
      <c r="B61" s="150"/>
      <c r="C61" s="151" t="s">
        <v>78</v>
      </c>
      <c r="D61" s="151"/>
      <c r="E61" s="144"/>
      <c r="F61" s="144"/>
      <c r="G61" s="151" t="s">
        <v>79</v>
      </c>
      <c r="H61" s="151"/>
      <c r="I61" s="152"/>
      <c r="J61" s="144"/>
    </row>
    <row r="62" spans="2:10" ht="15">
      <c r="B62" s="153"/>
      <c r="C62" s="154" t="s">
        <v>80</v>
      </c>
      <c r="D62" s="154"/>
      <c r="E62" s="155"/>
      <c r="F62" s="155"/>
      <c r="G62" s="154" t="s">
        <v>81</v>
      </c>
      <c r="H62" s="154"/>
      <c r="I62" s="152"/>
      <c r="J62" s="144"/>
    </row>
    <row r="63" spans="4:8" ht="15">
      <c r="D63" s="156"/>
      <c r="G63" s="154"/>
      <c r="H63" s="154"/>
    </row>
    <row r="64" ht="15">
      <c r="D64" s="156"/>
    </row>
    <row r="65" ht="15">
      <c r="D65" s="156"/>
    </row>
  </sheetData>
  <sheetProtection/>
  <mergeCells count="71">
    <mergeCell ref="C62:D62"/>
    <mergeCell ref="G62:H63"/>
    <mergeCell ref="G53:H53"/>
    <mergeCell ref="B58:J58"/>
    <mergeCell ref="C60:D60"/>
    <mergeCell ref="G60:H60"/>
    <mergeCell ref="C61:D61"/>
    <mergeCell ref="G61:H61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G21:H21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C6:J6"/>
    <mergeCell ref="B9:C9"/>
    <mergeCell ref="G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susana</cp:lastModifiedBy>
  <cp:lastPrinted>2016-01-16T15:20:22Z</cp:lastPrinted>
  <dcterms:created xsi:type="dcterms:W3CDTF">2014-04-08T19:50:38Z</dcterms:created>
  <dcterms:modified xsi:type="dcterms:W3CDTF">2016-09-26T03:49:33Z</dcterms:modified>
  <cp:category/>
  <cp:version/>
  <cp:contentType/>
  <cp:contentStatus/>
</cp:coreProperties>
</file>