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UENTA PUBLICA EJERCICIO 2016\CUENTA ABRIL - JUNIO 2016\CUENTA PUBLICA ARMONIZADA SISTEMA ESTATAL ENERO-JUNIO 2016\"/>
    </mc:Choice>
  </mc:AlternateContent>
  <bookViews>
    <workbookView xWindow="0" yWindow="1800" windowWidth="20490" windowHeight="9900" tabRatio="741" firstSheet="9" activeTab="15"/>
  </bookViews>
  <sheets>
    <sheet name="EDO DE ACTIVIDADES" sheetId="3" r:id="rId1"/>
    <sheet name="SITUACION FINANCIERA" sheetId="11" r:id="rId2"/>
    <sheet name="EDO DE CAMBIOS" sheetId="12" r:id="rId3"/>
    <sheet name="ANALITICO DEL ACTIVO" sheetId="13" r:id="rId4"/>
    <sheet name="DEUDA Y OTROS PASIVOS" sheetId="14" r:id="rId5"/>
    <sheet name="ESTADO DE VARIACIÓN" sheetId="15" r:id="rId6"/>
    <sheet name="FLUJOS DE EFECTIVO" sheetId="16" r:id="rId7"/>
    <sheet name="PASIVOS CONTINGENTES" sheetId="17" r:id="rId8"/>
    <sheet name="Analitico ingresos" sheetId="18" r:id="rId9"/>
    <sheet name="ADMINISTRATIVA" sheetId="19" r:id="rId10"/>
    <sheet name="ANALITICO EGRE COG" sheetId="20" r:id="rId11"/>
    <sheet name="ECONOMICA" sheetId="21" r:id="rId12"/>
    <sheet name="FUNCIONAL" sheetId="22" r:id="rId13"/>
    <sheet name="ENDEUDAMIENTO NETO" sheetId="23" r:id="rId14"/>
    <sheet name="INTERESES DE DEUDA" sheetId="24" r:id="rId15"/>
    <sheet name="INDICADORES DE POSTURA FISCAL" sheetId="25" r:id="rId16"/>
    <sheet name="PROGRAMATICA" sheetId="26" r:id="rId17"/>
    <sheet name="PROYECTOS DE INVERSION" sheetId="27" r:id="rId18"/>
    <sheet name="INDICADORES DE RESULTADOS" sheetId="28" r:id="rId19"/>
  </sheets>
  <externalReferences>
    <externalReference r:id="rId20"/>
    <externalReference r:id="rId21"/>
    <externalReference r:id="rId22"/>
  </externalReferences>
  <definedNames>
    <definedName name="CP">'[1]16'!$G$415</definedName>
    <definedName name="D">#REF!</definedName>
    <definedName name="DE">'[2]16'!$G$415</definedName>
    <definedName name="e">#REF!</definedName>
    <definedName name="enero">#REF!</definedName>
    <definedName name="FR">'[1]16'!$G$80</definedName>
    <definedName name="GC">'[1]16'!$G$348</definedName>
    <definedName name="MPIOS">#REF!</definedName>
    <definedName name="MUNIC">#REF!</definedName>
    <definedName name="PP">'[1]16'!$G$147</definedName>
    <definedName name="s">#REF!</definedName>
    <definedName name="ss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H28" i="13" l="1"/>
  <c r="H14" i="13" l="1"/>
  <c r="G14" i="13"/>
  <c r="G26" i="19"/>
  <c r="F58" i="18"/>
  <c r="F59" i="18"/>
  <c r="F20" i="18"/>
  <c r="F24" i="18"/>
  <c r="F25" i="18"/>
  <c r="F26" i="18"/>
  <c r="F27" i="18"/>
  <c r="Q49" i="16"/>
  <c r="M48" i="11"/>
  <c r="M61" i="11" s="1"/>
  <c r="Q48" i="16" l="1"/>
  <c r="Q45" i="16"/>
  <c r="Q23" i="16"/>
  <c r="Q28" i="16"/>
  <c r="Q35" i="16"/>
  <c r="Q18" i="16"/>
  <c r="H26" i="16"/>
  <c r="H13" i="16"/>
  <c r="H45" i="16" s="1"/>
  <c r="N63" i="11"/>
  <c r="N25" i="11"/>
  <c r="N38" i="11" s="1"/>
  <c r="N48" i="11"/>
  <c r="N51" i="11"/>
  <c r="F39" i="11"/>
  <c r="F24" i="11"/>
  <c r="F41" i="11" s="1"/>
  <c r="O54" i="3"/>
  <c r="O52" i="3"/>
  <c r="O49" i="3"/>
  <c r="O18" i="3"/>
  <c r="O13" i="3"/>
  <c r="F27" i="3"/>
  <c r="F23" i="3"/>
  <c r="F13" i="3"/>
  <c r="G13" i="3"/>
  <c r="G27" i="3"/>
  <c r="G23" i="3"/>
  <c r="F34" i="3" l="1"/>
  <c r="Q42" i="16"/>
  <c r="G34" i="3"/>
  <c r="G16" i="26" l="1"/>
  <c r="J16" i="26" s="1"/>
  <c r="E18" i="18"/>
  <c r="E42" i="26" l="1"/>
  <c r="J15" i="26"/>
  <c r="J11" i="26" s="1"/>
  <c r="J42" i="26" s="1"/>
  <c r="I15" i="26"/>
  <c r="I11" i="26" s="1"/>
  <c r="I42" i="26" s="1"/>
  <c r="H15" i="26"/>
  <c r="H11" i="26" s="1"/>
  <c r="H42" i="26" s="1"/>
  <c r="G15" i="26"/>
  <c r="G11" i="26" s="1"/>
  <c r="G42" i="26" s="1"/>
  <c r="F15" i="26"/>
  <c r="F11" i="26" s="1"/>
  <c r="F42" i="26" s="1"/>
  <c r="E15" i="26"/>
  <c r="E11" i="26"/>
  <c r="E31" i="25" l="1"/>
  <c r="D31" i="25"/>
  <c r="D27" i="25"/>
  <c r="C27" i="25"/>
  <c r="C31" i="25" s="1"/>
  <c r="E11" i="25"/>
  <c r="D11" i="25"/>
  <c r="C11" i="25"/>
  <c r="E7" i="25"/>
  <c r="D7" i="25"/>
  <c r="C7" i="25"/>
  <c r="D32" i="24"/>
  <c r="F30" i="24"/>
  <c r="D30" i="24"/>
  <c r="F18" i="24"/>
  <c r="F32" i="24" s="1"/>
  <c r="D18" i="24"/>
  <c r="F31" i="23"/>
  <c r="D31" i="23"/>
  <c r="I30" i="23"/>
  <c r="H30" i="23"/>
  <c r="H29" i="23"/>
  <c r="I29" i="23" s="1"/>
  <c r="H28" i="23"/>
  <c r="I28" i="23" s="1"/>
  <c r="H27" i="23"/>
  <c r="I27" i="23" s="1"/>
  <c r="I26" i="23"/>
  <c r="H26" i="23"/>
  <c r="H25" i="23"/>
  <c r="I25" i="23" s="1"/>
  <c r="H24" i="23"/>
  <c r="I24" i="23" s="1"/>
  <c r="H23" i="23"/>
  <c r="I23" i="23" s="1"/>
  <c r="I22" i="23"/>
  <c r="H22" i="23"/>
  <c r="H19" i="23"/>
  <c r="F19" i="23"/>
  <c r="F33" i="23" s="1"/>
  <c r="D19" i="23"/>
  <c r="D33" i="23" s="1"/>
  <c r="I46" i="22"/>
  <c r="F46" i="22"/>
  <c r="F45" i="22"/>
  <c r="I45" i="22" s="1"/>
  <c r="I44" i="22"/>
  <c r="F44" i="22"/>
  <c r="F43" i="22"/>
  <c r="I43" i="22" s="1"/>
  <c r="I42" i="22" s="1"/>
  <c r="H42" i="22"/>
  <c r="G42" i="22"/>
  <c r="F42" i="22"/>
  <c r="E42" i="22"/>
  <c r="D42" i="22"/>
  <c r="F40" i="22"/>
  <c r="I40" i="22" s="1"/>
  <c r="I39" i="22"/>
  <c r="F39" i="22"/>
  <c r="F38" i="22"/>
  <c r="I38" i="22" s="1"/>
  <c r="I37" i="22"/>
  <c r="F37" i="22"/>
  <c r="F36" i="22"/>
  <c r="I36" i="22" s="1"/>
  <c r="I35" i="22"/>
  <c r="F35" i="22"/>
  <c r="F34" i="22"/>
  <c r="I34" i="22" s="1"/>
  <c r="I33" i="22"/>
  <c r="F33" i="22"/>
  <c r="F32" i="22"/>
  <c r="I32" i="22" s="1"/>
  <c r="H31" i="22"/>
  <c r="G31" i="22"/>
  <c r="F31" i="22"/>
  <c r="E31" i="22"/>
  <c r="D31" i="22"/>
  <c r="F29" i="22"/>
  <c r="I29" i="22" s="1"/>
  <c r="F28" i="22"/>
  <c r="I28" i="22" s="1"/>
  <c r="F27" i="22"/>
  <c r="I27" i="22" s="1"/>
  <c r="I26" i="22"/>
  <c r="F26" i="22"/>
  <c r="F25" i="22"/>
  <c r="I25" i="22" s="1"/>
  <c r="I24" i="22"/>
  <c r="F24" i="22"/>
  <c r="F23" i="22"/>
  <c r="I23" i="22" s="1"/>
  <c r="H22" i="22"/>
  <c r="G22" i="22"/>
  <c r="E22" i="22"/>
  <c r="D22" i="22"/>
  <c r="F20" i="22"/>
  <c r="I20" i="22" s="1"/>
  <c r="I19" i="22"/>
  <c r="F19" i="22"/>
  <c r="F18" i="22"/>
  <c r="I18" i="22" s="1"/>
  <c r="I17" i="22"/>
  <c r="F17" i="22"/>
  <c r="F16" i="22"/>
  <c r="I16" i="22" s="1"/>
  <c r="I15" i="22"/>
  <c r="F15" i="22"/>
  <c r="F14" i="22"/>
  <c r="I14" i="22" s="1"/>
  <c r="I13" i="22"/>
  <c r="F13" i="22"/>
  <c r="H12" i="22"/>
  <c r="H48" i="22" s="1"/>
  <c r="G12" i="22"/>
  <c r="G48" i="22" s="1"/>
  <c r="E12" i="22"/>
  <c r="E48" i="22" s="1"/>
  <c r="D12" i="22"/>
  <c r="D48" i="22" s="1"/>
  <c r="H18" i="21"/>
  <c r="G18" i="21"/>
  <c r="E18" i="21"/>
  <c r="D18" i="21"/>
  <c r="F16" i="21"/>
  <c r="I16" i="21" s="1"/>
  <c r="F14" i="21"/>
  <c r="I14" i="21" s="1"/>
  <c r="F12" i="21"/>
  <c r="F83" i="20"/>
  <c r="I83" i="20" s="1"/>
  <c r="F82" i="20"/>
  <c r="I82" i="20" s="1"/>
  <c r="F81" i="20"/>
  <c r="I81" i="20" s="1"/>
  <c r="F80" i="20"/>
  <c r="I80" i="20" s="1"/>
  <c r="F79" i="20"/>
  <c r="I79" i="20" s="1"/>
  <c r="F78" i="20"/>
  <c r="I78" i="20" s="1"/>
  <c r="F77" i="20"/>
  <c r="I77" i="20" s="1"/>
  <c r="H76" i="20"/>
  <c r="G76" i="20"/>
  <c r="F76" i="20"/>
  <c r="E76" i="20"/>
  <c r="D76" i="20"/>
  <c r="F75" i="20"/>
  <c r="I75" i="20" s="1"/>
  <c r="F74" i="20"/>
  <c r="I74" i="20" s="1"/>
  <c r="F73" i="20"/>
  <c r="F72" i="20" s="1"/>
  <c r="H72" i="20"/>
  <c r="G72" i="20"/>
  <c r="E72" i="20"/>
  <c r="D72" i="20"/>
  <c r="F71" i="20"/>
  <c r="I71" i="20" s="1"/>
  <c r="F70" i="20"/>
  <c r="I70" i="20" s="1"/>
  <c r="F69" i="20"/>
  <c r="I69" i="20" s="1"/>
  <c r="F68" i="20"/>
  <c r="I68" i="20" s="1"/>
  <c r="F67" i="20"/>
  <c r="I67" i="20" s="1"/>
  <c r="F66" i="20"/>
  <c r="I66" i="20" s="1"/>
  <c r="F65" i="20"/>
  <c r="I65" i="20" s="1"/>
  <c r="H64" i="20"/>
  <c r="G64" i="20"/>
  <c r="E64" i="20"/>
  <c r="D64" i="20"/>
  <c r="F63" i="20"/>
  <c r="I63" i="20" s="1"/>
  <c r="I62" i="20"/>
  <c r="F61" i="20"/>
  <c r="F60" i="20" s="1"/>
  <c r="H60" i="20"/>
  <c r="G60" i="20"/>
  <c r="E60" i="20"/>
  <c r="D60" i="20"/>
  <c r="F59" i="20"/>
  <c r="I59" i="20" s="1"/>
  <c r="F58" i="20"/>
  <c r="I58" i="20" s="1"/>
  <c r="F57" i="20"/>
  <c r="I57" i="20" s="1"/>
  <c r="I56" i="20"/>
  <c r="I55" i="20"/>
  <c r="I54" i="20"/>
  <c r="I53" i="20"/>
  <c r="I52" i="20"/>
  <c r="H50" i="20"/>
  <c r="G50" i="20"/>
  <c r="E50" i="20"/>
  <c r="D50" i="20"/>
  <c r="F49" i="20"/>
  <c r="I49" i="20" s="1"/>
  <c r="F48" i="20"/>
  <c r="I48" i="20" s="1"/>
  <c r="F47" i="20"/>
  <c r="I47" i="20" s="1"/>
  <c r="F46" i="20"/>
  <c r="I46" i="20" s="1"/>
  <c r="F45" i="20"/>
  <c r="I45" i="20" s="1"/>
  <c r="F44" i="20"/>
  <c r="I44" i="20" s="1"/>
  <c r="F43" i="20"/>
  <c r="I43" i="20" s="1"/>
  <c r="F42" i="20"/>
  <c r="I42" i="20" s="1"/>
  <c r="F41" i="20"/>
  <c r="I41" i="20" s="1"/>
  <c r="H40" i="20"/>
  <c r="G40" i="20"/>
  <c r="E40" i="20"/>
  <c r="D40" i="20"/>
  <c r="F39" i="20"/>
  <c r="I39" i="20" s="1"/>
  <c r="F38" i="20"/>
  <c r="I38" i="20" s="1"/>
  <c r="F37" i="20"/>
  <c r="I37" i="20" s="1"/>
  <c r="F36" i="20"/>
  <c r="I36" i="20" s="1"/>
  <c r="F35" i="20"/>
  <c r="I35" i="20" s="1"/>
  <c r="F34" i="20"/>
  <c r="I34" i="20" s="1"/>
  <c r="F33" i="20"/>
  <c r="I33" i="20" s="1"/>
  <c r="F32" i="20"/>
  <c r="I32" i="20" s="1"/>
  <c r="F31" i="20"/>
  <c r="H30" i="20"/>
  <c r="G30" i="20"/>
  <c r="E30" i="20"/>
  <c r="D30" i="20"/>
  <c r="F29" i="20"/>
  <c r="I29" i="20" s="1"/>
  <c r="F28" i="20"/>
  <c r="I28" i="20" s="1"/>
  <c r="F27" i="20"/>
  <c r="I27" i="20" s="1"/>
  <c r="F26" i="20"/>
  <c r="I26" i="20" s="1"/>
  <c r="F25" i="20"/>
  <c r="I25" i="20" s="1"/>
  <c r="F24" i="20"/>
  <c r="I24" i="20" s="1"/>
  <c r="F23" i="20"/>
  <c r="I23" i="20" s="1"/>
  <c r="F22" i="20"/>
  <c r="I22" i="20" s="1"/>
  <c r="F21" i="20"/>
  <c r="H20" i="20"/>
  <c r="G20" i="20"/>
  <c r="E20" i="20"/>
  <c r="D20" i="20"/>
  <c r="F19" i="20"/>
  <c r="I19" i="20" s="1"/>
  <c r="F18" i="20"/>
  <c r="I18" i="20" s="1"/>
  <c r="F17" i="20"/>
  <c r="I17" i="20" s="1"/>
  <c r="F16" i="20"/>
  <c r="I16" i="20" s="1"/>
  <c r="F15" i="20"/>
  <c r="I15" i="20" s="1"/>
  <c r="F14" i="20"/>
  <c r="I14" i="20" s="1"/>
  <c r="F13" i="20"/>
  <c r="I13" i="20" s="1"/>
  <c r="H12" i="20"/>
  <c r="G12" i="20"/>
  <c r="E12" i="20"/>
  <c r="D12" i="20"/>
  <c r="H26" i="19"/>
  <c r="E26" i="19"/>
  <c r="D26" i="19"/>
  <c r="F19" i="19"/>
  <c r="I19" i="19" s="1"/>
  <c r="F18" i="19"/>
  <c r="I18" i="19" s="1"/>
  <c r="I17" i="19"/>
  <c r="F17" i="19"/>
  <c r="F16" i="19"/>
  <c r="I62" i="18"/>
  <c r="F62" i="18"/>
  <c r="F61" i="18" s="1"/>
  <c r="I61" i="18"/>
  <c r="H61" i="18"/>
  <c r="G61" i="18"/>
  <c r="E61" i="18"/>
  <c r="D61" i="18"/>
  <c r="I59" i="18"/>
  <c r="I58" i="18"/>
  <c r="I57" i="18"/>
  <c r="F57" i="18"/>
  <c r="H56" i="18"/>
  <c r="G56" i="18"/>
  <c r="E56" i="18"/>
  <c r="D56" i="18"/>
  <c r="I54" i="18"/>
  <c r="I53" i="18"/>
  <c r="F53" i="18"/>
  <c r="I52" i="18"/>
  <c r="F52" i="18"/>
  <c r="I51" i="18"/>
  <c r="I50" i="18" s="1"/>
  <c r="F51" i="18"/>
  <c r="F50" i="18" s="1"/>
  <c r="H50" i="18"/>
  <c r="G50" i="18"/>
  <c r="E50" i="18"/>
  <c r="D50" i="18"/>
  <c r="I49" i="18"/>
  <c r="F49" i="18"/>
  <c r="I48" i="18"/>
  <c r="I47" i="18" s="1"/>
  <c r="F48" i="18"/>
  <c r="F47" i="18" s="1"/>
  <c r="H47" i="18"/>
  <c r="H43" i="18" s="1"/>
  <c r="G47" i="18"/>
  <c r="G43" i="18" s="1"/>
  <c r="E47" i="18"/>
  <c r="E43" i="18" s="1"/>
  <c r="D47" i="18"/>
  <c r="D43" i="18" s="1"/>
  <c r="D64" i="18" s="1"/>
  <c r="I46" i="18"/>
  <c r="F46" i="18"/>
  <c r="I45" i="18"/>
  <c r="F45" i="18"/>
  <c r="I44" i="18"/>
  <c r="F44" i="18"/>
  <c r="E29" i="18"/>
  <c r="I27" i="18"/>
  <c r="I26" i="18"/>
  <c r="I25" i="18"/>
  <c r="I24" i="18"/>
  <c r="I23" i="18"/>
  <c r="F23" i="18"/>
  <c r="I22" i="18"/>
  <c r="F22" i="18"/>
  <c r="I21" i="18"/>
  <c r="H21" i="18"/>
  <c r="G21" i="18"/>
  <c r="F21" i="18"/>
  <c r="E21" i="18"/>
  <c r="D21" i="18"/>
  <c r="I20" i="18"/>
  <c r="I19" i="18"/>
  <c r="I18" i="18" s="1"/>
  <c r="F19" i="18"/>
  <c r="F18" i="18" s="1"/>
  <c r="H29" i="18"/>
  <c r="D18" i="18"/>
  <c r="D29" i="18" s="1"/>
  <c r="I17" i="18"/>
  <c r="F17" i="18"/>
  <c r="I16" i="18"/>
  <c r="F16" i="18"/>
  <c r="I15" i="18"/>
  <c r="F15" i="18"/>
  <c r="I14" i="18"/>
  <c r="F14" i="18"/>
  <c r="E15" i="25" l="1"/>
  <c r="E19" i="25" s="1"/>
  <c r="E23" i="25" s="1"/>
  <c r="H84" i="20"/>
  <c r="C15" i="25"/>
  <c r="C19" i="25" s="1"/>
  <c r="C23" i="25" s="1"/>
  <c r="F18" i="21"/>
  <c r="G84" i="20"/>
  <c r="D84" i="20"/>
  <c r="G29" i="18"/>
  <c r="F26" i="19"/>
  <c r="D15" i="25"/>
  <c r="D19" i="25" s="1"/>
  <c r="D23" i="25" s="1"/>
  <c r="I12" i="21"/>
  <c r="I18" i="21" s="1"/>
  <c r="F50" i="20"/>
  <c r="F30" i="20"/>
  <c r="E84" i="20"/>
  <c r="F20" i="20"/>
  <c r="I12" i="20"/>
  <c r="I56" i="18"/>
  <c r="H64" i="18"/>
  <c r="G64" i="18"/>
  <c r="E64" i="18"/>
  <c r="F56" i="18"/>
  <c r="I43" i="18"/>
  <c r="F43" i="18"/>
  <c r="I29" i="18"/>
  <c r="H33" i="23"/>
  <c r="H31" i="23"/>
  <c r="I31" i="22"/>
  <c r="I22" i="22"/>
  <c r="I12" i="22"/>
  <c r="F22" i="22"/>
  <c r="F12" i="22"/>
  <c r="I76" i="20"/>
  <c r="I40" i="20"/>
  <c r="I64" i="20"/>
  <c r="I21" i="20"/>
  <c r="I20" i="20" s="1"/>
  <c r="I31" i="20"/>
  <c r="I30" i="20" s="1"/>
  <c r="I51" i="20"/>
  <c r="I50" i="20" s="1"/>
  <c r="I61" i="20"/>
  <c r="I60" i="20" s="1"/>
  <c r="F12" i="20"/>
  <c r="F64" i="20"/>
  <c r="I73" i="20"/>
  <c r="I72" i="20" s="1"/>
  <c r="F40" i="20"/>
  <c r="I16" i="19"/>
  <c r="I26" i="19" s="1"/>
  <c r="F29" i="18"/>
  <c r="F48" i="22" l="1"/>
  <c r="I84" i="20"/>
  <c r="I64" i="18"/>
  <c r="F64" i="18"/>
  <c r="I48" i="22"/>
  <c r="F84" i="20"/>
  <c r="P36" i="16" l="1"/>
  <c r="P35" i="16" s="1"/>
  <c r="P29" i="16"/>
  <c r="G26" i="16"/>
  <c r="I57" i="11" l="1"/>
  <c r="I49" i="11"/>
  <c r="I43" i="11"/>
  <c r="I37" i="11"/>
  <c r="I26" i="11"/>
  <c r="I39" i="11" s="1"/>
  <c r="M56" i="11"/>
  <c r="M42" i="11"/>
  <c r="M36" i="11"/>
  <c r="M25" i="11"/>
  <c r="M38" i="11" s="1"/>
  <c r="M63" i="11" s="1"/>
  <c r="E24" i="11"/>
  <c r="I48" i="3" l="1"/>
  <c r="I17" i="3"/>
  <c r="I12" i="3"/>
  <c r="I51" i="3" s="1"/>
  <c r="I53" i="3" s="1"/>
  <c r="I22" i="15" l="1"/>
  <c r="I21" i="15"/>
  <c r="I20" i="15"/>
  <c r="I19" i="15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H27" i="13"/>
  <c r="I27" i="13" s="1"/>
  <c r="H26" i="13"/>
  <c r="I26" i="13" s="1"/>
  <c r="H22" i="13"/>
  <c r="I22" i="13" s="1"/>
  <c r="H21" i="13"/>
  <c r="I21" i="13" s="1"/>
  <c r="H20" i="13"/>
  <c r="I20" i="13" s="1"/>
  <c r="I19" i="13"/>
  <c r="I18" i="13"/>
  <c r="I17" i="13"/>
  <c r="I16" i="13"/>
  <c r="E39" i="11"/>
  <c r="N13" i="3"/>
  <c r="N18" i="3"/>
  <c r="N49" i="3"/>
  <c r="I29" i="13" l="1"/>
  <c r="I28" i="13"/>
  <c r="N52" i="3"/>
  <c r="P28" i="16"/>
  <c r="P18" i="16"/>
  <c r="P13" i="16"/>
  <c r="G13" i="16"/>
  <c r="I35" i="15"/>
  <c r="I34" i="15"/>
  <c r="I33" i="15"/>
  <c r="I32" i="15"/>
  <c r="H31" i="15"/>
  <c r="G31" i="15"/>
  <c r="F31" i="15"/>
  <c r="E31" i="15"/>
  <c r="I29" i="15"/>
  <c r="I28" i="15"/>
  <c r="I27" i="15"/>
  <c r="I26" i="15"/>
  <c r="H26" i="15"/>
  <c r="G26" i="15"/>
  <c r="F26" i="15"/>
  <c r="E26" i="15"/>
  <c r="H18" i="15"/>
  <c r="H24" i="15" s="1"/>
  <c r="H37" i="15" s="1"/>
  <c r="G18" i="15"/>
  <c r="F18" i="15"/>
  <c r="F24" i="15" s="1"/>
  <c r="I16" i="15"/>
  <c r="I15" i="15"/>
  <c r="I14" i="15"/>
  <c r="H13" i="15"/>
  <c r="G13" i="15"/>
  <c r="F13" i="15"/>
  <c r="E13" i="15"/>
  <c r="E24" i="15" s="1"/>
  <c r="I11" i="15"/>
  <c r="G24" i="13"/>
  <c r="F24" i="13"/>
  <c r="E24" i="13"/>
  <c r="F14" i="13"/>
  <c r="E14" i="13"/>
  <c r="I31" i="15" l="1"/>
  <c r="F37" i="15"/>
  <c r="N54" i="3"/>
  <c r="P42" i="16"/>
  <c r="P23" i="16"/>
  <c r="G45" i="16"/>
  <c r="I18" i="15"/>
  <c r="E36" i="13"/>
  <c r="F36" i="13"/>
  <c r="G36" i="13"/>
  <c r="E12" i="13"/>
  <c r="F12" i="13"/>
  <c r="G12" i="13"/>
  <c r="E37" i="15"/>
  <c r="G24" i="15"/>
  <c r="G37" i="15" s="1"/>
  <c r="I13" i="15"/>
  <c r="I24" i="13"/>
  <c r="I14" i="13"/>
  <c r="H24" i="13"/>
  <c r="H12" i="13" s="1"/>
  <c r="I43" i="14"/>
  <c r="H43" i="14"/>
  <c r="S42" i="12"/>
  <c r="S34" i="12" s="1"/>
  <c r="R42" i="12"/>
  <c r="R34" i="12" s="1"/>
  <c r="S25" i="12"/>
  <c r="R25" i="12"/>
  <c r="S14" i="12"/>
  <c r="R14" i="12"/>
  <c r="H24" i="12"/>
  <c r="I24" i="12"/>
  <c r="I14" i="12"/>
  <c r="H14" i="12"/>
  <c r="E41" i="11"/>
  <c r="N61" i="11"/>
  <c r="I24" i="15" l="1"/>
  <c r="I37" i="15"/>
  <c r="R12" i="12"/>
  <c r="P45" i="16"/>
  <c r="P48" i="16" s="1"/>
  <c r="P49" i="16" s="1"/>
  <c r="I12" i="13"/>
  <c r="H36" i="13"/>
  <c r="I36" i="13"/>
  <c r="H12" i="12"/>
  <c r="S12" i="12"/>
  <c r="I12" i="12"/>
  <c r="Q41" i="12" l="1"/>
  <c r="Q43" i="12"/>
  <c r="Q49" i="12"/>
  <c r="Q52" i="12"/>
  <c r="Q53" i="12"/>
  <c r="G23" i="12"/>
  <c r="P50" i="12"/>
  <c r="O50" i="12"/>
  <c r="O45" i="12"/>
  <c r="P45" i="12"/>
  <c r="O46" i="12"/>
  <c r="P46" i="12"/>
  <c r="O47" i="12"/>
  <c r="P47" i="12"/>
  <c r="O48" i="12"/>
  <c r="P48" i="12"/>
  <c r="P44" i="12"/>
  <c r="O39" i="12"/>
  <c r="P39" i="12"/>
  <c r="O40" i="12"/>
  <c r="P40" i="12"/>
  <c r="P38" i="12"/>
  <c r="O38" i="12"/>
  <c r="O28" i="12"/>
  <c r="P28" i="12"/>
  <c r="O29" i="12"/>
  <c r="P29" i="12"/>
  <c r="O30" i="12"/>
  <c r="P30" i="12"/>
  <c r="O31" i="12"/>
  <c r="P31" i="12"/>
  <c r="O32" i="12"/>
  <c r="P32" i="12"/>
  <c r="P27" i="12"/>
  <c r="O27" i="12"/>
  <c r="O17" i="12"/>
  <c r="P17" i="12"/>
  <c r="O18" i="12"/>
  <c r="P18" i="12"/>
  <c r="O19" i="12"/>
  <c r="P19" i="12"/>
  <c r="O20" i="12"/>
  <c r="P20" i="12"/>
  <c r="O21" i="12"/>
  <c r="P21" i="12"/>
  <c r="O22" i="12"/>
  <c r="P22" i="12"/>
  <c r="O23" i="12"/>
  <c r="P23" i="12"/>
  <c r="P16" i="12"/>
  <c r="O1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E34" i="12"/>
  <c r="F34" i="12"/>
  <c r="F26" i="12"/>
  <c r="E26" i="12"/>
  <c r="E17" i="12"/>
  <c r="F17" i="12"/>
  <c r="E18" i="12"/>
  <c r="F18" i="12"/>
  <c r="E19" i="12"/>
  <c r="F19" i="12"/>
  <c r="E20" i="12"/>
  <c r="F20" i="12"/>
  <c r="E21" i="12"/>
  <c r="F21" i="12"/>
  <c r="E22" i="12"/>
  <c r="F22" i="12"/>
  <c r="F16" i="12"/>
  <c r="E16" i="12"/>
  <c r="G27" i="12" l="1"/>
  <c r="Q50" i="12"/>
  <c r="G26" i="12"/>
  <c r="G28" i="12"/>
  <c r="Q16" i="12"/>
  <c r="Q23" i="12"/>
  <c r="Q22" i="12"/>
  <c r="Q21" i="12"/>
  <c r="Q20" i="12"/>
  <c r="Q19" i="12"/>
  <c r="Q18" i="12"/>
  <c r="Q17" i="12"/>
  <c r="Q39" i="12"/>
  <c r="Q48" i="12"/>
  <c r="Q47" i="12"/>
  <c r="Q46" i="12"/>
  <c r="Q45" i="12"/>
  <c r="Q38" i="12"/>
  <c r="Q32" i="12"/>
  <c r="Q31" i="12"/>
  <c r="Q30" i="12"/>
  <c r="Q29" i="12"/>
  <c r="Q28" i="12"/>
  <c r="G33" i="12"/>
  <c r="G31" i="12"/>
  <c r="G29" i="12"/>
  <c r="G16" i="12"/>
  <c r="G21" i="12"/>
  <c r="G17" i="12"/>
  <c r="G34" i="12"/>
  <c r="G30" i="12"/>
  <c r="O25" i="12"/>
  <c r="Q27" i="12"/>
  <c r="Q40" i="12"/>
  <c r="O14" i="12"/>
  <c r="G22" i="12"/>
  <c r="G20" i="12"/>
  <c r="G18" i="12"/>
  <c r="G19" i="12"/>
  <c r="G32" i="12"/>
  <c r="P14" i="12"/>
  <c r="O36" i="12"/>
  <c r="P36" i="12"/>
  <c r="P25" i="12"/>
  <c r="P42" i="12"/>
  <c r="Q14" i="12" l="1"/>
  <c r="P12" i="12"/>
  <c r="O12" i="12"/>
  <c r="Q36" i="12"/>
  <c r="P34" i="12"/>
  <c r="Q12" i="12" l="1"/>
  <c r="F24" i="12" l="1"/>
  <c r="F14" i="12"/>
  <c r="E24" i="12"/>
  <c r="E14" i="12"/>
  <c r="G24" i="12" l="1"/>
  <c r="F12" i="12"/>
  <c r="E12" i="12"/>
  <c r="O44" i="12" l="1"/>
  <c r="O42" i="12" l="1"/>
  <c r="Q44" i="12"/>
  <c r="Q42" i="12" l="1"/>
  <c r="O34" i="12"/>
  <c r="Q34" i="12" s="1"/>
</calcChain>
</file>

<file path=xl/sharedStrings.xml><?xml version="1.0" encoding="utf-8"?>
<sst xmlns="http://schemas.openxmlformats.org/spreadsheetml/2006/main" count="1325" uniqueCount="632">
  <si>
    <t>( P E S O S )</t>
  </si>
  <si>
    <t>PASIVO</t>
  </si>
  <si>
    <t>INGRESOS Y OTROS BENEFICIOS</t>
  </si>
  <si>
    <t xml:space="preserve"> </t>
  </si>
  <si>
    <t>TOTAL</t>
  </si>
  <si>
    <t>(B)</t>
  </si>
  <si>
    <t>( E )</t>
  </si>
  <si>
    <t>( D )</t>
  </si>
  <si>
    <t>( F )</t>
  </si>
  <si>
    <t>( J )</t>
  </si>
  <si>
    <t>( K )</t>
  </si>
  <si>
    <t>( L )</t>
  </si>
  <si>
    <t>(A)</t>
  </si>
  <si>
    <t>GÉNERO</t>
  </si>
  <si>
    <t>GRUPO</t>
  </si>
  <si>
    <t>(C)</t>
  </si>
  <si>
    <t>RUBRO</t>
  </si>
  <si>
    <t>(D)</t>
  </si>
  <si>
    <t>(E)</t>
  </si>
  <si>
    <t>DESCRIPCION DE LA CUENTA</t>
  </si>
  <si>
    <t>(F)</t>
  </si>
  <si>
    <t>SALDO ACUMULADO AL MES DE CIERRE, EJERCICIO ACTUAL</t>
  </si>
  <si>
    <t>(G)</t>
  </si>
  <si>
    <t>PARAMETROS.</t>
  </si>
  <si>
    <t>(H)</t>
  </si>
  <si>
    <t>(I)</t>
  </si>
  <si>
    <t>(K)</t>
  </si>
  <si>
    <t>(L)</t>
  </si>
  <si>
    <t>(M)</t>
  </si>
  <si>
    <t>(N)</t>
  </si>
  <si>
    <t>SALDO FINAL DEL EJERCICIO ANTERIOR</t>
  </si>
  <si>
    <t>CARGOS ACUMULADOS AL CIERRE DEL MES</t>
  </si>
  <si>
    <t>ABONOS ACUMULADOS AL CIERRE DEL MES</t>
  </si>
  <si>
    <t>(J)</t>
  </si>
  <si>
    <t>ORIGEN</t>
  </si>
  <si>
    <t>APLICACIÓN</t>
  </si>
  <si>
    <t xml:space="preserve"> ( C )</t>
  </si>
  <si>
    <t>SALDO ACUMULADO AL MES DE CIERRE,  EJERCICIO ANTERIOR</t>
  </si>
  <si>
    <t>Estado de Actividades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</si>
  <si>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</si>
  <si>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</si>
  <si>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</si>
  <si>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</si>
  <si>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</si>
  <si>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</si>
  <si>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</si>
  <si>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de la Gestión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</si>
  <si>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</si>
  <si>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</si>
  <si>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</si>
  <si>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</si>
  <si>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</si>
  <si>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</si>
  <si>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</si>
  <si>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</si>
  <si>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</si>
  <si>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</si>
  <si>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</si>
  <si>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</si>
  <si>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</si>
  <si>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</si>
  <si>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</si>
  <si>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</si>
  <si>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</si>
  <si>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</si>
  <si>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</si>
  <si>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</si>
  <si>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</si>
  <si>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</si>
  <si>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</si>
  <si>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</si>
  <si>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</si>
  <si>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</si>
  <si>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</si>
  <si>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</si>
  <si>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</si>
  <si>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</si>
  <si>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</si>
  <si>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</si>
  <si>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</si>
  <si>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</si>
  <si>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</si>
  <si>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</si>
  <si>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</si>
  <si>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</si>
  <si>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</si>
  <si>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</si>
  <si>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</si>
  <si>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</si>
  <si>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Resultados del Ejercicio  (Ahorro/Desahorro)</t>
  </si>
  <si>
    <t xml:space="preserve"> ( D )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</si>
  <si>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</si>
  <si>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</si>
  <si>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</si>
  <si>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</si>
  <si>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</si>
  <si>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</si>
  <si>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</si>
  <si>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</si>
  <si>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</si>
  <si>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</si>
  <si>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</si>
  <si>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</si>
  <si>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</si>
  <si>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</si>
  <si>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</si>
  <si>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</si>
  <si>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</si>
  <si>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</si>
  <si>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</si>
  <si>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</si>
  <si>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</si>
  <si>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</si>
  <si>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</si>
  <si>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</si>
  <si>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</si>
  <si>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</si>
  <si>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</si>
  <si>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</si>
  <si>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</si>
  <si>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</si>
  <si>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</si>
  <si>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</si>
  <si>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</si>
  <si>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</si>
  <si>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</si>
  <si>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</si>
  <si>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</si>
  <si>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</si>
  <si>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</si>
  <si>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</si>
  <si>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</si>
  <si>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</si>
  <si>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</si>
  <si>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</si>
  <si>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</si>
  <si>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</si>
  <si>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</si>
  <si>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</si>
  <si>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</si>
  <si>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</si>
  <si>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</si>
  <si>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</si>
  <si>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</si>
  <si>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</si>
  <si>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</si>
  <si>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</si>
  <si>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</si>
  <si>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Ente Público</t>
  </si>
  <si>
    <t>Exceso o Insuficiencia en la Actualización de la Hacienda Pública/Patrimonio</t>
  </si>
  <si>
    <t>Origen</t>
  </si>
  <si>
    <t>Aplicación</t>
  </si>
  <si>
    <t>( M )</t>
  </si>
  <si>
    <t>( N )</t>
  </si>
  <si>
    <t>( O )</t>
  </si>
  <si>
    <t>( P )</t>
  </si>
  <si>
    <t>Estado de Cambios en la Situación Financiera</t>
  </si>
  <si>
    <t>SALDO ACUMULADO AL MES DE CIERRE, EJERCICIO ACTUAL (OCULTO)</t>
  </si>
  <si>
    <t>SALDO ACUMULADO FINAL  EJERCICIO ANTERIOR (OCULTO)</t>
  </si>
  <si>
    <t>(O)</t>
  </si>
  <si>
    <t>(P)</t>
  </si>
  <si>
    <t>ACTIVO.   SI    E - F   ES MAYOR QUE  0.00  ES APLICACIÓN,    SI  E - F  ES MENOR QUE   0.00 ES  ORIGEN</t>
  </si>
  <si>
    <t>PASIVO.   SI    M - N   ES MAYOR QUE  0.00  ES ORIGEN,    SI  M - N  ES MENOR QUE   0.00  ES  APLICACIÓN</t>
  </si>
  <si>
    <t>HACIENDA PÚBLICA/PATRIMONIO.   SI    M - N   ES MAYOR QUE  0.00  ES ORIGEN,    SI  M - N  ES MENOR QUE   0.00  ES  APLICACIÓN</t>
  </si>
  <si>
    <t xml:space="preserve">Bienes Muebles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</si>
  <si>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</si>
  <si>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</si>
  <si>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</si>
  <si>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</si>
  <si>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</si>
  <si>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</si>
  <si>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</si>
  <si>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>Estado Analitico del Activo</t>
  </si>
  <si>
    <t xml:space="preserve">SALDO FINAL ACUMULADO AL CIERRE DEL MES  </t>
  </si>
  <si>
    <t xml:space="preserve">RESULTADO DE LA OPERACION 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</si>
  <si>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</si>
  <si>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</si>
  <si>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</si>
  <si>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</si>
  <si>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</si>
  <si>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</si>
  <si>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</si>
  <si>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</si>
  <si>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</si>
  <si>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</si>
  <si>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</si>
  <si>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</si>
  <si>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</si>
  <si>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</si>
  <si>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Denominación de las Deudas</t>
  </si>
  <si>
    <t>Moneda de Contratación</t>
  </si>
  <si>
    <t>Institución o País</t>
  </si>
  <si>
    <t>Acreedor</t>
  </si>
  <si>
    <t>Saldo Inicial del Período</t>
  </si>
  <si>
    <t>Saldo Final del Período</t>
  </si>
  <si>
    <t>Estado Analitico de la Deuda y Otros Pasivos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</si>
  <si>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</si>
  <si>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</si>
  <si>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</si>
  <si>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</si>
  <si>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</si>
  <si>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</si>
  <si>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2014</t>
  </si>
  <si>
    <t>Variaciones de la Hacienda Pública/Patrimonio Neto del Ejercicio 2014</t>
  </si>
  <si>
    <t>Hacienda Pública/Patrimonio Generado de Ejercicios Anteriores</t>
  </si>
  <si>
    <t>Hacienda Pública/Patrimonio Generado del Ejercicio</t>
  </si>
  <si>
    <t>Ajustes por Cambios de Valor</t>
  </si>
  <si>
    <t>Estado de Variación en la Hacienda Pública</t>
  </si>
  <si>
    <t>Flujos de Efectivo de las Actividades de Operación</t>
  </si>
  <si>
    <t>Cuotas y Aportaciones de Seguridad Social</t>
  </si>
  <si>
    <t>Contribuciones de mejoras</t>
  </si>
  <si>
    <t>Transferencias, Asignaciones y Subsidios y Otras ayudas</t>
  </si>
  <si>
    <t>Otros Origenes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</si>
  <si>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</si>
  <si>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</si>
  <si>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</si>
  <si>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</si>
  <si>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Otros Aplicaciones de Operación</t>
  </si>
  <si>
    <t>Flujos Netos de Efectivo por Actividades de Operación</t>
  </si>
  <si>
    <t xml:space="preserve">Flujos de Efectivo de las Actividades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</si>
  <si>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</si>
  <si>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</si>
  <si>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</si>
  <si>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</si>
  <si>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</si>
  <si>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</si>
  <si>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Servicios de la Deuda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</si>
  <si>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</si>
  <si>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</si>
  <si>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</si>
  <si>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</si>
  <si>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flujos de Efectivo</t>
  </si>
  <si>
    <t xml:space="preserve">( E ) </t>
  </si>
  <si>
    <t>Otros Orígenes de Inversión</t>
  </si>
  <si>
    <t>Inventarios</t>
  </si>
  <si>
    <t>Otros Activos Circulantes</t>
  </si>
  <si>
    <t>Fondos y Bienes de Terceros en Garantía y/o Administración a Largo Plazo</t>
  </si>
  <si>
    <t>Resultados del Ejercicio (Ahorro/ Desahorro)</t>
  </si>
  <si>
    <t>Ingresos Financieros</t>
  </si>
  <si>
    <t>Inversión Pública no Capitalizable</t>
  </si>
  <si>
    <t xml:space="preserve">Provisiones a Largo Plazo </t>
  </si>
  <si>
    <t>Ayudas Sociales.</t>
  </si>
  <si>
    <t>|</t>
  </si>
  <si>
    <t>Sistema Estatal Para el Desarrollo Integral de la Familia</t>
  </si>
  <si>
    <t>Ente Público                                                                                                                                          Sistema Estatal Para el Desarrollo Integral de la Familia</t>
  </si>
  <si>
    <t>Lic. Liliana Lezama Carrasco</t>
  </si>
  <si>
    <t>Directora General</t>
  </si>
  <si>
    <t>Directora Administrativa</t>
  </si>
  <si>
    <t>Ente Público                                                                                                                                               Sistema Estatal Para el Desarrollo Integral de la Familia</t>
  </si>
  <si>
    <t>Sector Paraestatal</t>
  </si>
  <si>
    <t>Otros Origenes de Financiamiento</t>
  </si>
  <si>
    <t>Otras Aplicaciones de Financiamiento</t>
  </si>
  <si>
    <t>Hacienda Pública/Patrimonio Neto Final del Ejercicio 2014</t>
  </si>
  <si>
    <t>Pasivos Contingentes</t>
  </si>
  <si>
    <t>no aplica para este organismo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</si>
  <si>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</si>
  <si>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</si>
  <si>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</si>
  <si>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</si>
  <si>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</si>
  <si>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</si>
  <si>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</si>
  <si>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</si>
  <si>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</si>
  <si>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</si>
  <si>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</si>
  <si>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</si>
  <si>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</si>
  <si>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</si>
  <si>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</si>
  <si>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</si>
  <si>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</si>
  <si>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</si>
  <si>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</si>
  <si>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</si>
  <si>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</si>
  <si>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</si>
  <si>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</si>
  <si>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</si>
  <si>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</si>
  <si>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</si>
  <si>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</si>
  <si>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</si>
  <si>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</si>
  <si>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</si>
  <si>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</si>
  <si>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</si>
  <si>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</si>
  <si>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</si>
  <si>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</si>
  <si>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</si>
  <si>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</si>
  <si>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</si>
  <si>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</si>
  <si>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Direccion de Atencion a Poblacion Vulnerable</t>
  </si>
  <si>
    <t>Departamento de Asistencia Social</t>
  </si>
  <si>
    <t>Procuraduria de la Defensa del Menor, la Mujer y la Familia</t>
  </si>
  <si>
    <t>Direccion Administrativa y Recursos Materiales</t>
  </si>
  <si>
    <t>Total del Gasto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</si>
  <si>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</si>
  <si>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</si>
  <si>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</si>
  <si>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</si>
  <si>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</si>
  <si>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</si>
  <si>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</si>
  <si>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</si>
  <si>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</si>
  <si>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</si>
  <si>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</si>
  <si>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</si>
  <si>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</si>
  <si>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</si>
  <si>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</si>
  <si>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</si>
  <si>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</si>
  <si>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</si>
  <si>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</si>
  <si>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</si>
  <si>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</si>
  <si>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</si>
  <si>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</si>
  <si>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</si>
  <si>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</si>
  <si>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</si>
  <si>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</si>
  <si>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</si>
  <si>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</si>
  <si>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</si>
  <si>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</si>
  <si>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</si>
  <si>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</si>
  <si>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</si>
  <si>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</si>
  <si>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</si>
  <si>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</si>
  <si>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</si>
  <si>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</si>
  <si>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</si>
  <si>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</si>
  <si>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</si>
  <si>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</si>
  <si>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</si>
  <si>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</si>
  <si>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</si>
  <si>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</si>
  <si>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</si>
  <si>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</si>
  <si>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</si>
  <si>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</si>
  <si>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</si>
  <si>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</si>
  <si>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</si>
  <si>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</si>
  <si>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Sector Paraestatl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</si>
  <si>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</si>
  <si>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</si>
  <si>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</si>
  <si>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</si>
  <si>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</si>
  <si>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</si>
  <si>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</si>
  <si>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</si>
  <si>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</si>
  <si>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</si>
  <si>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</si>
  <si>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</si>
  <si>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</si>
  <si>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</si>
  <si>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</si>
  <si>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</si>
  <si>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</si>
  <si>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</si>
  <si>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</si>
  <si>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</si>
  <si>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</si>
  <si>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</si>
  <si>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</si>
  <si>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</si>
  <si>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</si>
  <si>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</si>
  <si>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</si>
  <si>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</si>
  <si>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</si>
  <si>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</si>
  <si>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</si>
  <si>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</si>
  <si>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</si>
  <si>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</si>
  <si>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</si>
  <si>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</si>
  <si>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</si>
  <si>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</si>
  <si>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</si>
  <si>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</si>
  <si>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</si>
  <si>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</si>
  <si>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</si>
  <si>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</si>
  <si>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Intereses de la Deuda</t>
  </si>
  <si>
    <t>Créditos Bancarios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</si>
  <si>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</si>
  <si>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</si>
  <si>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</si>
  <si>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</si>
  <si>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</si>
  <si>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</si>
  <si>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</si>
  <si>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</si>
  <si>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</si>
  <si>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</si>
  <si>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</si>
  <si>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</si>
  <si>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</si>
  <si>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</si>
  <si>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</si>
  <si>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</si>
  <si>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</si>
  <si>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</si>
  <si>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</si>
  <si>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</si>
  <si>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</si>
  <si>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</si>
  <si>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</si>
  <si>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</si>
  <si>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</si>
  <si>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</si>
  <si>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</si>
  <si>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</si>
  <si>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</si>
  <si>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</si>
  <si>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</si>
  <si>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</si>
  <si>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</si>
  <si>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</si>
  <si>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</si>
  <si>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</si>
  <si>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</si>
  <si>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</si>
  <si>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</si>
  <si>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</si>
  <si>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</si>
  <si>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</si>
  <si>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</si>
  <si>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</si>
  <si>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</si>
  <si>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</si>
  <si>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</si>
  <si>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</si>
  <si>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</si>
  <si>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</si>
  <si>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</si>
  <si>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</si>
  <si>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Sector Para Estatal</t>
  </si>
  <si>
    <t>Programa y Proyectos de Inversion</t>
  </si>
  <si>
    <t>No aplica para este organismo</t>
  </si>
  <si>
    <t>PROYECTO</t>
  </si>
  <si>
    <t>DESCRIPCIÓN DE LA META</t>
  </si>
  <si>
    <t>META ANUAL</t>
  </si>
  <si>
    <t>CALENDARIZACIÓN MENSUAL</t>
  </si>
  <si>
    <t>CANTIDAD</t>
  </si>
  <si>
    <t>U. MEDIDA</t>
  </si>
  <si>
    <t>ENERO</t>
  </si>
  <si>
    <t>FEB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</si>
  <si>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</si>
  <si>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</si>
  <si>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</si>
  <si>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</si>
  <si>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</si>
  <si>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</si>
  <si>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</si>
  <si>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</si>
  <si>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</si>
  <si>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</t>
  </si>
  <si>
    <t xml:space="preserve"> %AVANCE </t>
  </si>
  <si>
    <t>Control de los procesos administrativos,normativos e informaticos de la Asistencia Social</t>
  </si>
  <si>
    <t>01.-Generar en las personas la credibilidad y confianza con la institucion a traves de la corresponsabilidad inter intra institucional</t>
  </si>
  <si>
    <t>Indice</t>
  </si>
  <si>
    <t>02.-Profesionalizar los servicios de asistencia social a nivel municipal y estatal y a quien lo solicite mediante el conocimiento de los procesos administrativos,normativos e informaticos.</t>
  </si>
  <si>
    <t>Persona</t>
  </si>
  <si>
    <t>03.-Organizar eventos especiales y tradicionales</t>
  </si>
  <si>
    <t>Evento</t>
  </si>
  <si>
    <t>04.-Publicar documentos de acceso a la información publica y documentos normativos y regulativos</t>
  </si>
  <si>
    <t>Documento</t>
  </si>
  <si>
    <t>05.-Capacitar a personal responsable de brindar la Asistencia Social  a nivel municipal y estatal</t>
  </si>
  <si>
    <t>Capacitación</t>
  </si>
  <si>
    <t>06.,-Realizar coordinaciones inter intra institucionales para la organización de eventos especiales y tradicionales</t>
  </si>
  <si>
    <t>Coordinación</t>
  </si>
  <si>
    <t>07.-Integrar información de las areas operativas</t>
  </si>
  <si>
    <t>Informe</t>
  </si>
  <si>
    <t>08.-Asesorar de manera personalizada a responsables de programas a nivel estatal y municipal</t>
  </si>
  <si>
    <t>Asesoría</t>
  </si>
  <si>
    <t>Actualizar sistemas informaticos de bases de datos</t>
  </si>
  <si>
    <t>Sistema</t>
  </si>
  <si>
    <t>Asistencia Alimentaria - Mejoramiento Nutricional y Desarrollo Comunitario de las Familias con Inseguridad Alimentaria</t>
  </si>
  <si>
    <t>01.-Contribuir a los derechos sociales, así como reorientar  los programas sociales mediante el aseguramiento  de alimentos y nutrición adecuada de los Tlaxcaltecas, en particular para aquellos en extrema pobreza o con inseguridad alimentaria, que detonen el desarrollo comunitario.</t>
  </si>
  <si>
    <t>Personas</t>
  </si>
  <si>
    <t>02.- Otorgar seguridad alimentaria   y nutrición  adecuada  de los  Tlaxcalteca,  otorgada en particular para aquellos  con extrema pobreza o  con inseguridad alimentaria, que detonen el desarrollo comunitario.</t>
  </si>
  <si>
    <t>03.-Atender con insumos alimentarios  con calidad nutricia, a bajo costo</t>
  </si>
  <si>
    <t>Insumos</t>
  </si>
  <si>
    <t>04.-Fomentar y desarrollar  habilidades alimentarias y de gestiòn</t>
  </si>
  <si>
    <t>05.-Habilitar  desayunadores escolares en su modalidad caliente a travès de reequipamiento o equipamiento</t>
  </si>
  <si>
    <t>Supervisión</t>
  </si>
  <si>
    <t>06.-Atender con paquetes de servicios bàsicos de vivienda (hidràulicos, cisternas de captaciòn pluvial, estufas ahorradoras de leña, baños, secos), huertos de traspatio y fetilizantes</t>
  </si>
  <si>
    <t>Paquete</t>
  </si>
  <si>
    <t>07.-Distribuir y entregar  desayunos (raciones) escolares  en su modalidad frio</t>
  </si>
  <si>
    <t>Ración</t>
  </si>
  <si>
    <t>08.-Distribuir y entregar despensa a centros educativos para  desayunos escolares modalidad caliente</t>
  </si>
  <si>
    <t>Despensa</t>
  </si>
  <si>
    <t>09.-Otorgar desayunos (raciones alimentarias) escolares modalidad caliente</t>
  </si>
  <si>
    <t xml:space="preserve">10.-Otorgar paquetes de insumos alimentarios adecuados a la población menor de 5 años </t>
  </si>
  <si>
    <t>11.-Distribuir y entregar despensas a  familias con inseguridad alimentaria (sujetos  vulnerables y familias en desamparo)</t>
  </si>
  <si>
    <t>12.-Realizar Asesorías  y  Talleres de  Orientación Alimentaria  - Huertos de Traspatio  - Manejo fertilizantes - Sistemas de captación pluvial - Estufas ahorradoras de leña y baños secos en la población beneficiaria</t>
  </si>
  <si>
    <t>Taller</t>
  </si>
  <si>
    <t>13.-Habilitar a desayunadores escolares en su modalidad caliente para reequipamiento o equipamiento</t>
  </si>
  <si>
    <t>Equipo</t>
  </si>
  <si>
    <t>14.-Distribuir y entregar  paquetes hidráulicos.</t>
  </si>
  <si>
    <t>15.-Elaborar  y supervisar de  cisternas de captación pluvial</t>
  </si>
  <si>
    <t>Cisterna</t>
  </si>
  <si>
    <t>16.-Elaborar  estudios socioeconómicos a los beneficiarios</t>
  </si>
  <si>
    <t>Estudio</t>
  </si>
  <si>
    <t>17.-Distribuir, entregar y   seguimiento  de paquetes de huertos de traspatio</t>
  </si>
  <si>
    <t>18.-Elaborar y supervisar  estufas ahorradoras de leña</t>
  </si>
  <si>
    <t>Estufa</t>
  </si>
  <si>
    <t>19.-Elaborar y supervisar  baños secos</t>
  </si>
  <si>
    <t>Baño</t>
  </si>
  <si>
    <t>Asitencia Social a los Diversos Sectores de la  Población en Condiciones de Vulnerabilidad</t>
  </si>
  <si>
    <t>01.-Contribuir a los derechos sociales, asì como reorientar los programas sociales mediante los minimos de bienestar social de manera integral otorgados a la población vulnerable en el Estado de Tlaxcala.</t>
  </si>
  <si>
    <t>Porcentaje</t>
  </si>
  <si>
    <t>02.-Brindar los minimos de bienestar social de manera integral a la población con alto grado de marginacion y poblacion en general en el Estado de Tlaxcala.</t>
  </si>
  <si>
    <t>Población</t>
  </si>
  <si>
    <t>03.-Otorgar servicios de salud preventivos y curativos  a población vulnerable en el Estado de Tlaxcala.</t>
  </si>
  <si>
    <t>Servicio</t>
  </si>
  <si>
    <t>04.-Atender con rehabilitación y transporte a personas con discapacidad.</t>
  </si>
  <si>
    <t>Atención</t>
  </si>
  <si>
    <t>05.-Brindar apoyos diversos (funcionales, economicos, especie,estudios médicos y medicamentos de especialidad entre otros diversos) otorgados a población vulnerable.</t>
  </si>
  <si>
    <t>Apoyo</t>
  </si>
  <si>
    <t>06.-Conformar Organizaciones Comunitarias.</t>
  </si>
  <si>
    <t>Grupo</t>
  </si>
  <si>
    <t>07.-Otorgar Asistencia Integral en Centros Asistenciales.</t>
  </si>
  <si>
    <t>Asistencia</t>
  </si>
  <si>
    <t>08.-Realizar Sesiones Preventivas de Salud.</t>
  </si>
  <si>
    <t>Sesión</t>
  </si>
  <si>
    <t>09.-Realizar Actividades Recreativas y Culturales para la Prevencion de Adicciones.</t>
  </si>
  <si>
    <t>Acción</t>
  </si>
  <si>
    <t>10.-Detectar Enfermedades en General.</t>
  </si>
  <si>
    <t>Detección</t>
  </si>
  <si>
    <t xml:space="preserve">11.-Otorgar Atención Médica en Consultorios de SEDIF y Jornadas de Salud Movil. </t>
  </si>
  <si>
    <t>Consulta</t>
  </si>
  <si>
    <t>12.-Realizar Seguimiento Medico de la Población Vulnerable Canalizada en el Sector Salud Dentro y Fuera del Estado.</t>
  </si>
  <si>
    <t>Seguimiento</t>
  </si>
  <si>
    <t xml:space="preserve">13.-Realizar Actividades Culturales, Recreativas y Deportivas en el Adulto Mayor. </t>
  </si>
  <si>
    <t>Actividad</t>
  </si>
  <si>
    <t>14.-Realizar Sesiones de Rehabilitación en las UBR'S a Personas con Discapacidad.</t>
  </si>
  <si>
    <t>Terapia</t>
  </si>
  <si>
    <t>15.-Prestar Servicio de Transporte Adaptado a Personas con Discapacidad.</t>
  </si>
  <si>
    <t>Traslado</t>
  </si>
  <si>
    <t>16.-Expedir y Tramitar Credencializaciòn de la Poblaciòn con Discapacidad Permantente.</t>
  </si>
  <si>
    <t>Credencial</t>
  </si>
  <si>
    <t>17.-Incorporar y Capacitar a Personas con Discapacidad en Edad Productiva al Ámbito Laboral.</t>
  </si>
  <si>
    <t>Inserción</t>
  </si>
  <si>
    <t>18.-Supervisar a las UBR's y Servicio de Transporte Adaptado.</t>
  </si>
  <si>
    <t>19.-Aplicar Estudios Socioeconómicos a la Población Vulnerable.</t>
  </si>
  <si>
    <t>20.-Verificar las solicitudes de demandas de atención de los diversos apoyos que brinda Asistencia Social.</t>
  </si>
  <si>
    <t>Verificación</t>
  </si>
  <si>
    <t>21.-Realizar Talleres de Desarrollo Personal para la Prevención de Riesgos Psicosociales.</t>
  </si>
  <si>
    <t>22.-Proporcionar  atención integral  a población en abandono canalizada a diversos albergues.</t>
  </si>
  <si>
    <t>Espacio</t>
  </si>
  <si>
    <t>23.-Suministrar vestido y calzado de uso diario, alimentación (formula), higiene personal, pañales y toallas humedas, productos de limpieza y medicamento para población albergada.</t>
  </si>
  <si>
    <t>Dotación</t>
  </si>
  <si>
    <t>24.-Otorgar Insumos escolares para educación formal escolarizada.</t>
  </si>
  <si>
    <t>Insumo</t>
  </si>
  <si>
    <t>25.-Tramitar y dar seguimiento a estudios clinicos especializados para población albergada.</t>
  </si>
  <si>
    <t>Diagnóstico</t>
  </si>
  <si>
    <t>26.-Desarrollar habilidades para el trabajo en los menores albergados</t>
  </si>
  <si>
    <t>Formación</t>
  </si>
  <si>
    <t xml:space="preserve">27.-Realizar Visitas de Supervisión y Detección de Necesidades para Reequipamiento de los Centros de Asistencia Infantil Comunitarios. </t>
  </si>
  <si>
    <t>Visita</t>
  </si>
  <si>
    <t>28.-Dotar de Equipamiento a Centros de Asistencia Infatil Comunitarios.</t>
  </si>
  <si>
    <t xml:space="preserve"> Promoción, Prevención y Atención Integral para el Ejercicio y Defensa de los Derechos de la Población Vulnerable</t>
  </si>
  <si>
    <t>01.-Contribuir a los derechos sociales así como reorientar los programas sociales mediante servicios de asistencía jurídica, psicológica y social e información otorgados a la población vulnerable en el Estado de Tlaxcala</t>
  </si>
  <si>
    <t>02.-Otorgar servicios de asesoría y asistencia jurídica, psicológica y social e información a la población vulnerable y en general en riesgos psicosociales y personal encagado de la atención en el Estado de Tlaxcala</t>
  </si>
  <si>
    <t>03.-Atender en forma integral a la población vulnerable con asesoría jurídica, psicológica y social</t>
  </si>
  <si>
    <t xml:space="preserve">04.-Profesionalizar los servicios de atención a la población en riesgos psicosociales y de los responsables operativos </t>
  </si>
  <si>
    <t>05.-Promover valores, identidad y educación a la población a través de series de televisión</t>
  </si>
  <si>
    <t>06.-Brindar orientación jurídica</t>
  </si>
  <si>
    <t>Orientación</t>
  </si>
  <si>
    <t>07.-Tramitar juicios ante los tribunales judiciales</t>
  </si>
  <si>
    <t>Juicio</t>
  </si>
  <si>
    <t>08.-Representar a niños e incapaces ante las autoridades judiciales</t>
  </si>
  <si>
    <t>Representación</t>
  </si>
  <si>
    <t>09.-Atender y resguardar a niños expósitos, abandonados y maltratados que son albergados</t>
  </si>
  <si>
    <t>Resguardo</t>
  </si>
  <si>
    <t>10.-Supervisar convivencias a menores</t>
  </si>
  <si>
    <t>Convivencia</t>
  </si>
  <si>
    <t>11.-Reintegrar, insertar o canalizar a niños albergados a un núcleo familiar y/o centros asitenciales idóneos</t>
  </si>
  <si>
    <t>Reintegración</t>
  </si>
  <si>
    <t>12.-Brindar Seguimiento a los menores canalizados a otras instituciones asistenciales</t>
  </si>
  <si>
    <t>13.-Supervisar a centros asistenciales públicos y privados</t>
  </si>
  <si>
    <t>14.-Atender a personas víctimas de violencia familiar</t>
  </si>
  <si>
    <t>15.-Realizar estudios y tratamientos psicológicos a personas con problemas emocionales</t>
  </si>
  <si>
    <t>Tratamiento</t>
  </si>
  <si>
    <t>16.-Realizar visitas domiciliarias y estudios socioeconómicos a familias  en situación de riesgo</t>
  </si>
  <si>
    <t>17.-Realizar talleres de prevención en riesgos psicosociales, explotación sexual infantil, trata de personas, violencia familiar y escuela para padres</t>
  </si>
  <si>
    <t>Talleres</t>
  </si>
  <si>
    <t>18.-Realizar sesiones de prevencion al maltrato, cultura a la denuncia y derechos y obligaciones  a la infancia.</t>
  </si>
  <si>
    <t>Sesiones</t>
  </si>
  <si>
    <t>19.-Realizar cursos de capacitación al personal encargado de atender a la infancia, familia y víctimas de violencia familiar</t>
  </si>
  <si>
    <t>Cursos</t>
  </si>
  <si>
    <t xml:space="preserve">20.-Realizar programas de televisión de escuela para padres y madres de familia </t>
  </si>
  <si>
    <t>AUTORIZO</t>
  </si>
  <si>
    <t>Vo.Bo.</t>
  </si>
  <si>
    <t>LIC.LILIANA LEZAMA CARRASCO</t>
  </si>
  <si>
    <t>DIRECTORA ADMINISTRATIVA</t>
  </si>
  <si>
    <t>DIRECTORA GENERAL DEL OPD SEDIF</t>
  </si>
  <si>
    <t>L.A.I. Charlotte Tamayo Sierra</t>
  </si>
  <si>
    <t>25</t>
  </si>
  <si>
    <t>LAI. CHARLOTTE TAMAYO SIERRA</t>
  </si>
  <si>
    <t>Saldo Neto en la Hacienda Pública / Patrimonio 2015</t>
  </si>
  <si>
    <t>Cuenta Pública 2016</t>
  </si>
  <si>
    <t>Estado de Situacion Financiera</t>
  </si>
  <si>
    <t>Del 1 de enero al 31 de Marzo de 2016</t>
  </si>
  <si>
    <t>Del 1 de enero al 30 de junio de 2016</t>
  </si>
  <si>
    <t>Del 1° de enero al 30 de junio de 2016 y 01 de enero al 31 de diciembre de  2015</t>
  </si>
  <si>
    <t>Al 30 de junio de 2016 y 01 de enero al 31 de diciembre de 2015</t>
  </si>
  <si>
    <t xml:space="preserve">Del 1° de enero al 30 de junio de 2016 </t>
  </si>
  <si>
    <t>Del 1° de enero al 31 de junio de 2016</t>
  </si>
  <si>
    <t>Del 1° de enero al 30 de junio de2016 y 01 de enero al 31 de diciembre de 2015</t>
  </si>
  <si>
    <t>Del 1° de enero al 30 de junio de 2016</t>
  </si>
  <si>
    <t xml:space="preserve">Para este organismo no aplican los pasivos contingentes, toda vez que representan las sitiuaciones que por representar una posibilidad de ocurrencia, </t>
  </si>
  <si>
    <t>crean una incertudumbre financiera, motivo por el cual se ha restringido el uso de estos pasivos.</t>
  </si>
  <si>
    <t>Del 01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</si>
</sst>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#,##0_ ;[Red]\-#,##0\ 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Rounded MT Bold"/>
      <family val="2"/>
    </font>
    <font>
      <sz val="9"/>
      <color rgb="FF00000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8"/>
      <name val="Arial"/>
      <family val="2"/>
    </font>
    <font>
      <b/>
      <sz val="6"/>
      <color theme="1"/>
      <name val="Arial"/>
      <family val="2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4" fontId="24" fillId="0" borderId="0"/>
    <xf numFmtId="0" fontId="35" fillId="0" borderId="0"/>
    <xf numFmtId="0" fontId="1" fillId="0" borderId="0"/>
    <xf numFmtId="43" fontId="36" fillId="0" borderId="0" applyFont="0" applyFill="0" applyBorder="0" applyAlignment="0" applyProtection="0"/>
    <xf numFmtId="0" fontId="24" fillId="0" borderId="0"/>
  </cellStyleXfs>
  <cellXfs count="608">
    <xf numFmtId="0" fontId="0" fillId="0" borderId="0" xfId="0"/>
    <xf numFmtId="0" fontId="18" fillId="0" borderId="0" xfId="0" applyFont="1"/>
    <xf numFmtId="1" fontId="20" fillId="0" borderId="0" xfId="0" applyNumberFormat="1" applyFont="1" applyAlignment="1">
      <alignment horizontal="center" wrapText="1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" fontId="19" fillId="0" borderId="0" xfId="0" applyNumberFormat="1" applyFont="1"/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" fontId="18" fillId="0" borderId="0" xfId="0" applyNumberFormat="1" applyFont="1"/>
    <xf numFmtId="0" fontId="19" fillId="0" borderId="0" xfId="0" applyFont="1" applyAlignment="1">
      <alignment horizontal="left"/>
    </xf>
    <xf numFmtId="4" fontId="25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27" fillId="33" borderId="0" xfId="0" applyNumberFormat="1" applyFont="1" applyFill="1" applyBorder="1" applyAlignment="1">
      <alignment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 applyProtection="1">
      <alignment vertical="top"/>
    </xf>
    <xf numFmtId="0" fontId="27" fillId="33" borderId="0" xfId="0" applyFont="1" applyFill="1" applyBorder="1" applyAlignment="1">
      <alignment horizontal="left" vertical="top" wrapText="1"/>
    </xf>
    <xf numFmtId="3" fontId="27" fillId="33" borderId="0" xfId="45" applyNumberFormat="1" applyFont="1" applyFill="1" applyBorder="1" applyAlignment="1" applyProtection="1">
      <alignment vertical="top"/>
      <protection locked="0"/>
    </xf>
    <xf numFmtId="0" fontId="26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vertical="top"/>
    </xf>
    <xf numFmtId="3" fontId="28" fillId="33" borderId="0" xfId="0" applyNumberFormat="1" applyFont="1" applyFill="1" applyBorder="1" applyAlignment="1">
      <alignment vertical="top"/>
    </xf>
    <xf numFmtId="3" fontId="27" fillId="33" borderId="0" xfId="0" applyNumberFormat="1" applyFont="1" applyFill="1" applyBorder="1" applyAlignment="1" applyProtection="1">
      <alignment vertical="top"/>
      <protection locked="0"/>
    </xf>
    <xf numFmtId="0" fontId="29" fillId="33" borderId="0" xfId="0" applyFont="1" applyFill="1" applyBorder="1" applyAlignment="1">
      <alignment vertical="top"/>
    </xf>
    <xf numFmtId="3" fontId="29" fillId="33" borderId="0" xfId="0" applyNumberFormat="1" applyFont="1" applyFill="1" applyBorder="1" applyAlignment="1" applyProtection="1">
      <alignment vertical="top"/>
    </xf>
    <xf numFmtId="3" fontId="26" fillId="33" borderId="0" xfId="45" applyNumberFormat="1" applyFont="1" applyFill="1" applyBorder="1" applyAlignment="1" applyProtection="1">
      <alignment vertical="top"/>
    </xf>
    <xf numFmtId="3" fontId="29" fillId="33" borderId="0" xfId="45" applyNumberFormat="1" applyFont="1" applyFill="1" applyBorder="1" applyAlignment="1" applyProtection="1">
      <alignment vertical="top"/>
    </xf>
    <xf numFmtId="0" fontId="29" fillId="33" borderId="0" xfId="0" applyFont="1" applyFill="1" applyBorder="1" applyAlignment="1">
      <alignment vertical="top" wrapText="1"/>
    </xf>
    <xf numFmtId="3" fontId="27" fillId="33" borderId="0" xfId="0" applyNumberFormat="1" applyFont="1" applyFill="1" applyBorder="1" applyAlignment="1">
      <alignment horizontal="center" vertical="top"/>
    </xf>
    <xf numFmtId="3" fontId="26" fillId="33" borderId="0" xfId="0" applyNumberFormat="1" applyFont="1" applyFill="1" applyBorder="1" applyAlignment="1" applyProtection="1">
      <alignment horizontal="center" vertical="top"/>
    </xf>
    <xf numFmtId="4" fontId="18" fillId="0" borderId="0" xfId="0" applyNumberFormat="1" applyFont="1" applyAlignment="1">
      <alignment horizontal="center"/>
    </xf>
    <xf numFmtId="0" fontId="27" fillId="33" borderId="0" xfId="0" applyFont="1" applyFill="1" applyBorder="1" applyAlignment="1" applyProtection="1">
      <alignment vertical="top"/>
    </xf>
    <xf numFmtId="0" fontId="30" fillId="33" borderId="0" xfId="0" applyFont="1" applyFill="1" applyBorder="1" applyAlignment="1" applyProtection="1">
      <alignment horizontal="right" vertical="top"/>
    </xf>
    <xf numFmtId="0" fontId="26" fillId="33" borderId="0" xfId="0" applyFont="1" applyFill="1" applyBorder="1" applyAlignment="1" applyProtection="1">
      <alignment vertical="top"/>
    </xf>
    <xf numFmtId="0" fontId="26" fillId="33" borderId="0" xfId="0" applyFont="1" applyFill="1" applyBorder="1" applyAlignment="1" applyProtection="1">
      <alignment vertical="top" wrapText="1"/>
    </xf>
    <xf numFmtId="3" fontId="27" fillId="33" borderId="0" xfId="0" applyNumberFormat="1" applyFont="1" applyFill="1" applyBorder="1" applyAlignment="1" applyProtection="1">
      <alignment vertical="top"/>
    </xf>
    <xf numFmtId="0" fontId="29" fillId="33" borderId="0" xfId="0" applyFont="1" applyFill="1" applyBorder="1" applyAlignment="1" applyProtection="1">
      <alignment vertical="top" wrapText="1"/>
    </xf>
    <xf numFmtId="0" fontId="29" fillId="33" borderId="0" xfId="0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3" fontId="27" fillId="33" borderId="0" xfId="45" applyNumberFormat="1" applyFont="1" applyFill="1" applyBorder="1" applyAlignment="1" applyProtection="1">
      <alignment vertical="top"/>
    </xf>
    <xf numFmtId="0" fontId="31" fillId="33" borderId="0" xfId="0" applyFont="1" applyFill="1" applyBorder="1" applyAlignment="1" applyProtection="1">
      <alignment horizontal="right" vertical="top"/>
    </xf>
    <xf numFmtId="0" fontId="26" fillId="33" borderId="0" xfId="0" applyFont="1" applyFill="1" applyBorder="1" applyAlignment="1" applyProtection="1">
      <alignment horizontal="left" vertical="top" wrapText="1"/>
    </xf>
    <xf numFmtId="0" fontId="30" fillId="33" borderId="0" xfId="0" applyFont="1" applyFill="1" applyBorder="1" applyAlignment="1" applyProtection="1">
      <alignment vertical="top" wrapText="1"/>
    </xf>
    <xf numFmtId="0" fontId="26" fillId="33" borderId="0" xfId="0" applyFont="1" applyFill="1" applyBorder="1" applyAlignment="1" applyProtection="1">
      <alignment horizontal="left" vertical="top"/>
    </xf>
    <xf numFmtId="0" fontId="32" fillId="33" borderId="0" xfId="0" applyFont="1" applyFill="1" applyBorder="1" applyAlignment="1" applyProtection="1">
      <alignment vertical="center" wrapText="1"/>
    </xf>
    <xf numFmtId="3" fontId="28" fillId="33" borderId="0" xfId="45" applyNumberFormat="1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horizontal="left" vertical="top"/>
    </xf>
    <xf numFmtId="0" fontId="27" fillId="33" borderId="0" xfId="0" applyFont="1" applyFill="1" applyBorder="1" applyProtection="1"/>
    <xf numFmtId="43" fontId="27" fillId="33" borderId="0" xfId="45" applyFont="1" applyFill="1" applyBorder="1" applyProtection="1"/>
    <xf numFmtId="0" fontId="27" fillId="33" borderId="0" xfId="0" applyFont="1" applyFill="1" applyBorder="1" applyAlignment="1" applyProtection="1">
      <alignment vertical="center"/>
    </xf>
    <xf numFmtId="0" fontId="30" fillId="33" borderId="0" xfId="0" applyFont="1" applyFill="1" applyProtection="1"/>
    <xf numFmtId="0" fontId="27" fillId="33" borderId="0" xfId="0" applyFont="1" applyFill="1" applyBorder="1" applyAlignment="1" applyProtection="1">
      <alignment wrapText="1"/>
    </xf>
    <xf numFmtId="43" fontId="27" fillId="33" borderId="0" xfId="45" applyFont="1" applyFill="1" applyBorder="1" applyAlignment="1" applyProtection="1">
      <alignment vertical="top"/>
    </xf>
    <xf numFmtId="0" fontId="29" fillId="33" borderId="0" xfId="0" applyFont="1" applyFill="1" applyBorder="1" applyAlignment="1" applyProtection="1">
      <alignment horizontal="left" vertical="top" wrapText="1"/>
    </xf>
    <xf numFmtId="0" fontId="30" fillId="33" borderId="0" xfId="0" applyFont="1" applyFill="1" applyBorder="1" applyProtection="1"/>
    <xf numFmtId="0" fontId="30" fillId="33" borderId="0" xfId="0" applyFont="1" applyFill="1" applyBorder="1" applyAlignment="1" applyProtection="1">
      <alignment vertical="top"/>
    </xf>
    <xf numFmtId="0" fontId="22" fillId="0" borderId="10" xfId="0" applyFont="1" applyBorder="1" applyAlignment="1">
      <alignment wrapText="1"/>
    </xf>
    <xf numFmtId="0" fontId="27" fillId="33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Alignment="1"/>
    <xf numFmtId="3" fontId="26" fillId="33" borderId="0" xfId="0" applyNumberFormat="1" applyFont="1" applyFill="1" applyBorder="1" applyAlignment="1" applyProtection="1">
      <alignment horizontal="right" vertical="top"/>
    </xf>
    <xf numFmtId="3" fontId="27" fillId="33" borderId="0" xfId="0" applyNumberFormat="1" applyFont="1" applyFill="1" applyBorder="1" applyAlignment="1" applyProtection="1">
      <alignment horizontal="right" vertical="top"/>
    </xf>
    <xf numFmtId="0" fontId="27" fillId="33" borderId="0" xfId="0" applyFont="1" applyFill="1" applyBorder="1" applyAlignment="1">
      <alignment vertical="top" wrapText="1"/>
    </xf>
    <xf numFmtId="1" fontId="20" fillId="34" borderId="0" xfId="0" applyNumberFormat="1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3" fontId="26" fillId="34" borderId="0" xfId="0" applyNumberFormat="1" applyFont="1" applyFill="1" applyBorder="1" applyAlignment="1" applyProtection="1">
      <alignment horizontal="right" vertical="top"/>
    </xf>
    <xf numFmtId="3" fontId="27" fillId="34" borderId="0" xfId="0" applyNumberFormat="1" applyFont="1" applyFill="1" applyBorder="1" applyAlignment="1" applyProtection="1">
      <alignment horizontal="right" vertical="top"/>
    </xf>
    <xf numFmtId="3" fontId="27" fillId="34" borderId="0" xfId="45" applyNumberFormat="1" applyFont="1" applyFill="1" applyBorder="1" applyAlignment="1" applyProtection="1">
      <alignment horizontal="right" vertical="top" wrapText="1"/>
      <protection locked="0"/>
    </xf>
    <xf numFmtId="0" fontId="26" fillId="34" borderId="0" xfId="0" applyFont="1" applyFill="1" applyBorder="1" applyAlignment="1">
      <alignment vertical="top" wrapText="1"/>
    </xf>
    <xf numFmtId="3" fontId="27" fillId="34" borderId="0" xfId="0" applyNumberFormat="1" applyFont="1" applyFill="1" applyBorder="1" applyAlignment="1" applyProtection="1">
      <alignment vertical="top"/>
      <protection locked="0"/>
    </xf>
    <xf numFmtId="3" fontId="26" fillId="34" borderId="0" xfId="45" applyNumberFormat="1" applyFont="1" applyFill="1" applyBorder="1" applyAlignment="1" applyProtection="1">
      <alignment vertical="top"/>
    </xf>
    <xf numFmtId="3" fontId="26" fillId="34" borderId="0" xfId="0" applyNumberFormat="1" applyFont="1" applyFill="1" applyBorder="1" applyAlignment="1" applyProtection="1">
      <alignment vertical="top"/>
    </xf>
    <xf numFmtId="3" fontId="27" fillId="34" borderId="0" xfId="45" applyNumberFormat="1" applyFont="1" applyFill="1" applyBorder="1" applyAlignment="1" applyProtection="1">
      <alignment vertical="top"/>
    </xf>
    <xf numFmtId="3" fontId="28" fillId="34" borderId="0" xfId="45" applyNumberFormat="1" applyFont="1" applyFill="1" applyBorder="1" applyAlignment="1" applyProtection="1">
      <alignment vertical="top"/>
    </xf>
    <xf numFmtId="0" fontId="20" fillId="34" borderId="0" xfId="0" applyFont="1" applyFill="1" applyAlignment="1">
      <alignment horizontal="center" wrapText="1"/>
    </xf>
    <xf numFmtId="0" fontId="31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horizontal="left" vertical="top"/>
    </xf>
    <xf numFmtId="0" fontId="31" fillId="33" borderId="0" xfId="0" applyFont="1" applyFill="1" applyBorder="1" applyAlignment="1">
      <alignment horizontal="left" vertical="top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1" xfId="46" applyFont="1" applyFill="1" applyBorder="1" applyAlignment="1">
      <alignment horizontal="center" vertical="center" wrapText="1"/>
    </xf>
    <xf numFmtId="0" fontId="33" fillId="35" borderId="12" xfId="46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46" applyFont="1" applyFill="1" applyBorder="1" applyAlignment="1">
      <alignment horizontal="center" vertical="center" wrapText="1"/>
    </xf>
    <xf numFmtId="0" fontId="33" fillId="35" borderId="13" xfId="46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30" fillId="33" borderId="0" xfId="0" applyFont="1" applyFill="1" applyBorder="1" applyAlignment="1" applyProtection="1">
      <protection locked="0"/>
    </xf>
    <xf numFmtId="0" fontId="26" fillId="33" borderId="0" xfId="47" applyNumberFormat="1" applyFont="1" applyFill="1" applyBorder="1" applyAlignment="1" applyProtection="1">
      <alignment vertical="top"/>
    </xf>
    <xf numFmtId="0" fontId="34" fillId="33" borderId="0" xfId="0" applyFont="1" applyFill="1" applyBorder="1" applyAlignment="1" applyProtection="1">
      <alignment vertical="top"/>
    </xf>
    <xf numFmtId="3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  <protection locked="0"/>
    </xf>
    <xf numFmtId="0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</xf>
    <xf numFmtId="3" fontId="29" fillId="33" borderId="0" xfId="0" applyNumberFormat="1" applyFont="1" applyFill="1" applyBorder="1" applyAlignment="1" applyProtection="1">
      <alignment horizontal="right" vertical="top"/>
    </xf>
    <xf numFmtId="3" fontId="26" fillId="33" borderId="0" xfId="0" applyNumberFormat="1" applyFont="1" applyFill="1" applyBorder="1" applyAlignment="1" applyProtection="1">
      <alignment horizontal="right" vertical="top"/>
      <protection locked="0"/>
    </xf>
    <xf numFmtId="3" fontId="29" fillId="33" borderId="10" xfId="0" applyNumberFormat="1" applyFont="1" applyFill="1" applyBorder="1" applyAlignment="1" applyProtection="1">
      <alignment horizontal="right" vertical="top"/>
    </xf>
    <xf numFmtId="0" fontId="18" fillId="0" borderId="0" xfId="0" applyFont="1" applyBorder="1"/>
    <xf numFmtId="0" fontId="31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vertical="top"/>
    </xf>
    <xf numFmtId="0" fontId="26" fillId="33" borderId="14" xfId="0" applyFont="1" applyFill="1" applyBorder="1" applyAlignment="1">
      <alignment horizontal="left" vertical="top"/>
    </xf>
    <xf numFmtId="0" fontId="26" fillId="33" borderId="10" xfId="0" applyFont="1" applyFill="1" applyBorder="1" applyAlignment="1">
      <alignment horizontal="left" vertical="top"/>
    </xf>
    <xf numFmtId="165" fontId="33" fillId="35" borderId="11" xfId="45" applyNumberFormat="1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33" fillId="3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6" fillId="33" borderId="0" xfId="46" applyFont="1" applyFill="1" applyBorder="1" applyAlignment="1">
      <alignment vertical="top"/>
    </xf>
    <xf numFmtId="0" fontId="27" fillId="33" borderId="0" xfId="46" applyFont="1" applyFill="1" applyBorder="1" applyAlignment="1">
      <alignment horizontal="left" vertical="top"/>
    </xf>
    <xf numFmtId="0" fontId="26" fillId="33" borderId="0" xfId="46" applyFont="1" applyFill="1" applyBorder="1" applyAlignment="1">
      <alignment horizontal="left" vertical="top"/>
    </xf>
    <xf numFmtId="0" fontId="30" fillId="33" borderId="0" xfId="0" applyFont="1" applyFill="1" applyBorder="1"/>
    <xf numFmtId="0" fontId="27" fillId="33" borderId="0" xfId="46" applyFont="1" applyFill="1" applyBorder="1" applyAlignment="1">
      <alignment vertical="top" wrapText="1"/>
    </xf>
    <xf numFmtId="3" fontId="26" fillId="33" borderId="0" xfId="46" applyNumberFormat="1" applyFont="1" applyFill="1" applyBorder="1" applyAlignment="1">
      <alignment vertical="top"/>
    </xf>
    <xf numFmtId="3" fontId="27" fillId="33" borderId="0" xfId="46" applyNumberFormat="1" applyFont="1" applyFill="1" applyBorder="1" applyAlignment="1" applyProtection="1">
      <alignment vertical="top"/>
      <protection locked="0"/>
    </xf>
    <xf numFmtId="0" fontId="27" fillId="33" borderId="0" xfId="46" applyFont="1" applyFill="1" applyBorder="1" applyAlignment="1">
      <alignment vertical="top"/>
    </xf>
    <xf numFmtId="3" fontId="26" fillId="33" borderId="0" xfId="46" applyNumberFormat="1" applyFont="1" applyFill="1" applyBorder="1" applyAlignment="1">
      <alignment horizontal="right" vertical="top" wrapText="1"/>
    </xf>
    <xf numFmtId="3" fontId="27" fillId="33" borderId="0" xfId="46" applyNumberFormat="1" applyFont="1" applyFill="1" applyBorder="1" applyAlignment="1">
      <alignment vertical="top"/>
    </xf>
    <xf numFmtId="0" fontId="26" fillId="33" borderId="0" xfId="46" applyFont="1" applyFill="1" applyBorder="1" applyAlignment="1">
      <alignment horizontal="left" vertical="top" wrapText="1"/>
    </xf>
    <xf numFmtId="3" fontId="26" fillId="33" borderId="0" xfId="46" applyNumberFormat="1" applyFont="1" applyFill="1" applyBorder="1" applyAlignment="1" applyProtection="1">
      <alignment horizontal="right" vertical="top" wrapText="1"/>
      <protection locked="0"/>
    </xf>
    <xf numFmtId="0" fontId="26" fillId="33" borderId="0" xfId="46" applyFont="1" applyFill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0" fillId="33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3" fillId="35" borderId="1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 applyProtection="1">
      <alignment horizontal="center" vertical="top"/>
    </xf>
    <xf numFmtId="0" fontId="19" fillId="33" borderId="0" xfId="0" applyFont="1" applyFill="1" applyBorder="1" applyAlignment="1" applyProtection="1">
      <alignment horizontal="center" vertical="top"/>
    </xf>
    <xf numFmtId="0" fontId="27" fillId="33" borderId="0" xfId="0" applyFont="1" applyFill="1" applyBorder="1" applyAlignment="1" applyProtection="1">
      <alignment horizontal="center" vertical="top"/>
    </xf>
    <xf numFmtId="0" fontId="30" fillId="33" borderId="0" xfId="0" applyFont="1" applyFill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 vertical="top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2" fillId="0" borderId="0" xfId="0" applyFont="1" applyAlignment="1">
      <alignment horizontal="center" wrapText="1"/>
    </xf>
    <xf numFmtId="0" fontId="29" fillId="33" borderId="0" xfId="0" applyFont="1" applyFill="1" applyBorder="1" applyAlignment="1" applyProtection="1">
      <alignment horizontal="left" vertical="top" wrapText="1"/>
    </xf>
    <xf numFmtId="0" fontId="33" fillId="35" borderId="10" xfId="0" applyFont="1" applyFill="1" applyBorder="1" applyAlignment="1">
      <alignment horizontal="center" vertical="center" wrapText="1"/>
    </xf>
    <xf numFmtId="3" fontId="26" fillId="34" borderId="0" xfId="0" applyNumberFormat="1" applyFont="1" applyFill="1" applyBorder="1" applyAlignment="1" applyProtection="1">
      <alignment vertical="top"/>
      <protection locked="0"/>
    </xf>
    <xf numFmtId="3" fontId="27" fillId="33" borderId="0" xfId="0" applyNumberFormat="1" applyFont="1" applyFill="1" applyBorder="1" applyAlignment="1" applyProtection="1">
      <alignment wrapText="1"/>
    </xf>
    <xf numFmtId="3" fontId="26" fillId="0" borderId="0" xfId="0" applyNumberFormat="1" applyFont="1" applyFill="1" applyBorder="1" applyAlignment="1" applyProtection="1">
      <alignment horizontal="right" vertical="top"/>
    </xf>
    <xf numFmtId="3" fontId="26" fillId="0" borderId="0" xfId="0" applyNumberFormat="1" applyFont="1" applyFill="1" applyBorder="1" applyAlignment="1" applyProtection="1">
      <alignment vertical="top"/>
    </xf>
    <xf numFmtId="3" fontId="27" fillId="0" borderId="0" xfId="0" applyNumberFormat="1" applyFont="1" applyFill="1" applyBorder="1" applyAlignment="1" applyProtection="1">
      <alignment vertical="top"/>
    </xf>
    <xf numFmtId="3" fontId="27" fillId="0" borderId="0" xfId="0" applyNumberFormat="1" applyFont="1" applyFill="1" applyBorder="1" applyAlignment="1" applyProtection="1">
      <alignment vertical="top"/>
      <protection locked="0"/>
    </xf>
    <xf numFmtId="3" fontId="26" fillId="0" borderId="0" xfId="45" applyNumberFormat="1" applyFont="1" applyFill="1" applyBorder="1" applyAlignment="1" applyProtection="1">
      <alignment vertical="top"/>
    </xf>
    <xf numFmtId="3" fontId="27" fillId="0" borderId="0" xfId="45" applyNumberFormat="1" applyFont="1" applyFill="1" applyBorder="1" applyAlignment="1" applyProtection="1">
      <alignment vertical="top"/>
    </xf>
    <xf numFmtId="3" fontId="26" fillId="0" borderId="0" xfId="0" applyNumberFormat="1" applyFont="1" applyFill="1" applyBorder="1" applyAlignment="1" applyProtection="1">
      <alignment vertical="top"/>
      <protection locked="0"/>
    </xf>
    <xf numFmtId="3" fontId="28" fillId="0" borderId="0" xfId="45" applyNumberFormat="1" applyFont="1" applyFill="1" applyBorder="1" applyAlignment="1" applyProtection="1">
      <alignment vertical="top"/>
    </xf>
    <xf numFmtId="3" fontId="26" fillId="33" borderId="0" xfId="0" applyNumberFormat="1" applyFont="1" applyFill="1" applyBorder="1" applyAlignment="1">
      <alignment vertical="top" wrapText="1"/>
    </xf>
    <xf numFmtId="3" fontId="18" fillId="0" borderId="0" xfId="0" applyNumberFormat="1" applyFont="1"/>
    <xf numFmtId="3" fontId="19" fillId="0" borderId="0" xfId="0" applyNumberFormat="1" applyFont="1" applyAlignment="1">
      <alignment horizontal="center"/>
    </xf>
    <xf numFmtId="3" fontId="30" fillId="33" borderId="0" xfId="0" applyNumberFormat="1" applyFont="1" applyFill="1" applyBorder="1" applyProtection="1"/>
    <xf numFmtId="0" fontId="27" fillId="33" borderId="0" xfId="0" applyFont="1" applyFill="1" applyBorder="1" applyAlignment="1" applyProtection="1">
      <alignment horizontal="left" vertical="top" wrapText="1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166" fontId="22" fillId="0" borderId="0" xfId="45" applyNumberFormat="1" applyFont="1" applyAlignment="1">
      <alignment horizontal="center" wrapText="1"/>
    </xf>
    <xf numFmtId="166" fontId="20" fillId="0" borderId="0" xfId="45" applyNumberFormat="1" applyFont="1" applyAlignment="1">
      <alignment horizontal="center" wrapText="1"/>
    </xf>
    <xf numFmtId="166" fontId="33" fillId="35" borderId="11" xfId="45" applyNumberFormat="1" applyFont="1" applyFill="1" applyBorder="1" applyAlignment="1">
      <alignment horizontal="center" vertical="center" wrapText="1"/>
    </xf>
    <xf numFmtId="166" fontId="27" fillId="33" borderId="0" xfId="45" applyNumberFormat="1" applyFont="1" applyFill="1" applyBorder="1" applyAlignment="1" applyProtection="1">
      <alignment vertical="top"/>
    </xf>
    <xf numFmtId="166" fontId="26" fillId="33" borderId="0" xfId="45" applyNumberFormat="1" applyFont="1" applyFill="1" applyBorder="1" applyAlignment="1" applyProtection="1">
      <alignment vertical="top"/>
    </xf>
    <xf numFmtId="166" fontId="32" fillId="33" borderId="0" xfId="45" applyNumberFormat="1" applyFont="1" applyFill="1" applyBorder="1" applyAlignment="1" applyProtection="1">
      <alignment vertical="center" wrapText="1"/>
    </xf>
    <xf numFmtId="166" fontId="27" fillId="33" borderId="0" xfId="45" applyNumberFormat="1" applyFont="1" applyFill="1" applyBorder="1" applyProtection="1"/>
    <xf numFmtId="166" fontId="30" fillId="33" borderId="0" xfId="45" applyNumberFormat="1" applyFont="1" applyFill="1" applyBorder="1" applyAlignment="1" applyProtection="1">
      <alignment horizontal="center"/>
      <protection locked="0"/>
    </xf>
    <xf numFmtId="166" fontId="27" fillId="33" borderId="0" xfId="45" applyNumberFormat="1" applyFont="1" applyFill="1" applyBorder="1" applyAlignment="1" applyProtection="1">
      <alignment horizontal="center" vertical="top" wrapText="1"/>
      <protection locked="0"/>
    </xf>
    <xf numFmtId="166" fontId="18" fillId="0" borderId="0" xfId="45" applyNumberFormat="1" applyFont="1"/>
    <xf numFmtId="3" fontId="22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 wrapText="1"/>
    </xf>
    <xf numFmtId="3" fontId="33" fillId="35" borderId="11" xfId="0" applyNumberFormat="1" applyFont="1" applyFill="1" applyBorder="1" applyAlignment="1">
      <alignment horizontal="center" vertical="center" wrapText="1"/>
    </xf>
    <xf numFmtId="3" fontId="27" fillId="33" borderId="0" xfId="45" applyNumberFormat="1" applyFont="1" applyFill="1" applyBorder="1" applyProtection="1"/>
    <xf numFmtId="0" fontId="33" fillId="35" borderId="10" xfId="45" applyNumberFormat="1" applyFont="1" applyFill="1" applyBorder="1" applyAlignment="1">
      <alignment horizontal="center" vertical="center" wrapText="1"/>
    </xf>
    <xf numFmtId="0" fontId="33" fillId="35" borderId="10" xfId="0" applyNumberFormat="1" applyFont="1" applyFill="1" applyBorder="1" applyAlignment="1">
      <alignment horizontal="center" vertical="center" wrapText="1"/>
    </xf>
    <xf numFmtId="3" fontId="37" fillId="33" borderId="0" xfId="0" applyNumberFormat="1" applyFont="1" applyFill="1" applyBorder="1" applyAlignment="1" applyProtection="1">
      <alignment horizontal="right" vertical="top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3" fontId="38" fillId="36" borderId="0" xfId="50" applyNumberFormat="1" applyFont="1" applyFill="1" applyBorder="1" applyAlignment="1">
      <alignment vertical="top"/>
    </xf>
    <xf numFmtId="3" fontId="39" fillId="36" borderId="0" xfId="0" applyNumberFormat="1" applyFont="1" applyFill="1" applyBorder="1" applyAlignment="1">
      <alignment vertical="top"/>
    </xf>
    <xf numFmtId="3" fontId="27" fillId="36" borderId="0" xfId="50" applyNumberFormat="1" applyFont="1" applyFill="1" applyBorder="1" applyAlignment="1" applyProtection="1">
      <alignment vertical="top"/>
      <protection locked="0"/>
    </xf>
    <xf numFmtId="3" fontId="27" fillId="36" borderId="0" xfId="50" applyNumberFormat="1" applyFont="1" applyFill="1" applyBorder="1" applyAlignment="1">
      <alignment vertical="top"/>
    </xf>
    <xf numFmtId="3" fontId="39" fillId="36" borderId="0" xfId="50" applyNumberFormat="1" applyFont="1" applyFill="1" applyBorder="1" applyAlignment="1">
      <alignment vertical="top"/>
    </xf>
    <xf numFmtId="3" fontId="38" fillId="36" borderId="0" xfId="0" applyNumberFormat="1" applyFont="1" applyFill="1" applyBorder="1" applyAlignment="1" applyProtection="1">
      <alignment horizontal="right" vertical="top"/>
      <protection locked="0"/>
    </xf>
    <xf numFmtId="3" fontId="39" fillId="36" borderId="0" xfId="0" applyNumberFormat="1" applyFont="1" applyFill="1" applyBorder="1" applyAlignment="1">
      <alignment horizontal="right" vertical="top"/>
    </xf>
    <xf numFmtId="3" fontId="38" fillId="36" borderId="0" xfId="0" applyNumberFormat="1" applyFont="1" applyFill="1" applyBorder="1" applyAlignment="1">
      <alignment horizontal="right" vertical="top"/>
    </xf>
    <xf numFmtId="3" fontId="39" fillId="36" borderId="0" xfId="0" applyNumberFormat="1" applyFont="1" applyFill="1" applyBorder="1" applyAlignment="1" applyProtection="1">
      <alignment horizontal="right" vertical="top"/>
      <protection locked="0"/>
    </xf>
    <xf numFmtId="3" fontId="40" fillId="36" borderId="0" xfId="0" applyNumberFormat="1" applyFont="1" applyFill="1" applyBorder="1" applyAlignment="1">
      <alignment horizontal="right" vertical="top"/>
    </xf>
    <xf numFmtId="3" fontId="40" fillId="36" borderId="17" xfId="0" applyNumberFormat="1" applyFont="1" applyFill="1" applyBorder="1" applyAlignment="1">
      <alignment horizontal="right" vertical="top"/>
    </xf>
    <xf numFmtId="3" fontId="38" fillId="0" borderId="10" xfId="0" applyNumberFormat="1" applyFont="1" applyFill="1" applyBorder="1" applyAlignment="1">
      <alignment horizontal="right" vertical="top"/>
    </xf>
    <xf numFmtId="3" fontId="38" fillId="36" borderId="10" xfId="0" applyNumberFormat="1" applyFont="1" applyFill="1" applyBorder="1" applyAlignment="1">
      <alignment horizontal="right" vertical="top"/>
    </xf>
    <xf numFmtId="3" fontId="26" fillId="36" borderId="0" xfId="46" applyNumberFormat="1" applyFont="1" applyFill="1" applyBorder="1" applyAlignment="1">
      <alignment vertical="top"/>
    </xf>
    <xf numFmtId="3" fontId="27" fillId="36" borderId="0" xfId="46" applyNumberFormat="1" applyFont="1" applyFill="1" applyBorder="1" applyAlignment="1" applyProtection="1">
      <alignment vertical="top"/>
      <protection locked="0"/>
    </xf>
    <xf numFmtId="0" fontId="27" fillId="36" borderId="0" xfId="46" applyFont="1" applyFill="1" applyBorder="1" applyAlignment="1">
      <alignment vertical="top"/>
    </xf>
    <xf numFmtId="0" fontId="39" fillId="36" borderId="0" xfId="0" applyFont="1" applyFill="1" applyBorder="1"/>
    <xf numFmtId="3" fontId="26" fillId="36" borderId="0" xfId="46" applyNumberFormat="1" applyFont="1" applyFill="1" applyBorder="1" applyAlignment="1">
      <alignment horizontal="right" vertical="top" wrapText="1"/>
    </xf>
    <xf numFmtId="3" fontId="27" fillId="36" borderId="0" xfId="46" applyNumberFormat="1" applyFont="1" applyFill="1" applyBorder="1" applyAlignment="1">
      <alignment vertical="top"/>
    </xf>
    <xf numFmtId="3" fontId="26" fillId="36" borderId="0" xfId="46" applyNumberFormat="1" applyFont="1" applyFill="1" applyBorder="1" applyAlignment="1" applyProtection="1">
      <alignment horizontal="right" vertical="top" wrapText="1"/>
      <protection locked="0"/>
    </xf>
    <xf numFmtId="3" fontId="26" fillId="36" borderId="0" xfId="46" applyNumberFormat="1" applyFont="1" applyFill="1" applyBorder="1" applyAlignment="1" applyProtection="1">
      <alignment horizontal="right" vertical="top" wrapText="1"/>
    </xf>
    <xf numFmtId="3" fontId="26" fillId="36" borderId="0" xfId="0" applyNumberFormat="1" applyFont="1" applyFill="1" applyBorder="1" applyAlignment="1" applyProtection="1">
      <alignment vertical="top"/>
    </xf>
    <xf numFmtId="3" fontId="28" fillId="36" borderId="0" xfId="0" applyNumberFormat="1" applyFont="1" applyFill="1" applyBorder="1" applyAlignment="1">
      <alignment vertical="top"/>
    </xf>
    <xf numFmtId="3" fontId="27" fillId="36" borderId="0" xfId="0" applyNumberFormat="1" applyFont="1" applyFill="1" applyBorder="1" applyAlignment="1" applyProtection="1">
      <alignment vertical="top"/>
      <protection locked="0"/>
    </xf>
    <xf numFmtId="3" fontId="27" fillId="36" borderId="0" xfId="0" applyNumberFormat="1" applyFont="1" applyFill="1" applyBorder="1" applyAlignment="1">
      <alignment vertical="top"/>
    </xf>
    <xf numFmtId="3" fontId="27" fillId="36" borderId="0" xfId="50" applyNumberFormat="1" applyFont="1" applyFill="1" applyBorder="1" applyAlignment="1" applyProtection="1">
      <alignment horizontal="right" vertical="top" wrapText="1"/>
      <protection locked="0"/>
    </xf>
    <xf numFmtId="3" fontId="26" fillId="36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left" vertical="top"/>
    </xf>
    <xf numFmtId="0" fontId="33" fillId="35" borderId="10" xfId="0" applyFont="1" applyFill="1" applyBorder="1" applyAlignment="1">
      <alignment horizontal="center" vertical="center" wrapText="1"/>
    </xf>
    <xf numFmtId="3" fontId="27" fillId="36" borderId="0" xfId="50" applyNumberFormat="1" applyFont="1" applyFill="1" applyBorder="1" applyAlignment="1" applyProtection="1">
      <alignment vertical="top"/>
    </xf>
    <xf numFmtId="3" fontId="26" fillId="36" borderId="0" xfId="50" applyNumberFormat="1" applyFont="1" applyFill="1" applyBorder="1" applyAlignment="1" applyProtection="1">
      <alignment vertical="top"/>
    </xf>
    <xf numFmtId="3" fontId="27" fillId="36" borderId="0" xfId="0" applyNumberFormat="1" applyFont="1" applyFill="1" applyBorder="1" applyAlignment="1" applyProtection="1">
      <alignment vertical="top"/>
    </xf>
    <xf numFmtId="3" fontId="28" fillId="36" borderId="0" xfId="50" applyNumberFormat="1" applyFont="1" applyFill="1" applyBorder="1" applyAlignment="1" applyProtection="1">
      <alignment vertical="top"/>
    </xf>
    <xf numFmtId="0" fontId="23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8" fillId="0" borderId="0" xfId="0" applyNumberFormat="1" applyFont="1" applyBorder="1"/>
    <xf numFmtId="0" fontId="20" fillId="0" borderId="0" xfId="0" applyFont="1" applyBorder="1" applyAlignment="1">
      <alignment wrapText="1"/>
    </xf>
    <xf numFmtId="0" fontId="25" fillId="33" borderId="0" xfId="49" applyFont="1" applyFill="1"/>
    <xf numFmtId="3" fontId="19" fillId="33" borderId="0" xfId="0" applyNumberFormat="1" applyFont="1" applyFill="1"/>
    <xf numFmtId="3" fontId="25" fillId="33" borderId="0" xfId="49" applyNumberFormat="1" applyFont="1" applyFill="1" applyAlignment="1">
      <alignment horizontal="center"/>
    </xf>
    <xf numFmtId="3" fontId="33" fillId="35" borderId="23" xfId="45" applyNumberFormat="1" applyFont="1" applyFill="1" applyBorder="1" applyAlignment="1" applyProtection="1">
      <alignment horizontal="center" vertical="center"/>
    </xf>
    <xf numFmtId="3" fontId="33" fillId="35" borderId="23" xfId="45" applyNumberFormat="1" applyFont="1" applyFill="1" applyBorder="1" applyAlignment="1" applyProtection="1">
      <alignment horizontal="center" wrapText="1"/>
    </xf>
    <xf numFmtId="3" fontId="33" fillId="35" borderId="23" xfId="45" applyNumberFormat="1" applyFont="1" applyFill="1" applyBorder="1" applyAlignment="1" applyProtection="1">
      <alignment horizontal="center"/>
    </xf>
    <xf numFmtId="0" fontId="39" fillId="33" borderId="15" xfId="49" applyFont="1" applyFill="1" applyBorder="1"/>
    <xf numFmtId="0" fontId="39" fillId="33" borderId="11" xfId="49" applyFont="1" applyFill="1" applyBorder="1"/>
    <xf numFmtId="0" fontId="39" fillId="33" borderId="12" xfId="49" applyFont="1" applyFill="1" applyBorder="1"/>
    <xf numFmtId="3" fontId="39" fillId="33" borderId="12" xfId="49" applyNumberFormat="1" applyFont="1" applyFill="1" applyBorder="1" applyAlignment="1">
      <alignment horizontal="center"/>
    </xf>
    <xf numFmtId="3" fontId="39" fillId="33" borderId="24" xfId="49" applyNumberFormat="1" applyFont="1" applyFill="1" applyBorder="1" applyAlignment="1">
      <alignment horizontal="center"/>
    </xf>
    <xf numFmtId="167" fontId="39" fillId="36" borderId="19" xfId="50" applyNumberFormat="1" applyFont="1" applyFill="1" applyBorder="1" applyAlignment="1" applyProtection="1">
      <alignment horizontal="right"/>
      <protection locked="0"/>
    </xf>
    <xf numFmtId="167" fontId="39" fillId="36" borderId="19" xfId="50" applyNumberFormat="1" applyFont="1" applyFill="1" applyBorder="1" applyAlignment="1" applyProtection="1">
      <alignment horizontal="right"/>
    </xf>
    <xf numFmtId="0" fontId="39" fillId="33" borderId="18" xfId="49" applyFont="1" applyFill="1" applyBorder="1" applyAlignment="1">
      <alignment horizontal="left" vertical="center"/>
    </xf>
    <xf numFmtId="0" fontId="39" fillId="33" borderId="16" xfId="49" applyFont="1" applyFill="1" applyBorder="1" applyAlignment="1">
      <alignment horizontal="center" vertical="center"/>
    </xf>
    <xf numFmtId="0" fontId="39" fillId="33" borderId="10" xfId="49" applyFont="1" applyFill="1" applyBorder="1" applyAlignment="1">
      <alignment horizontal="center" vertical="center"/>
    </xf>
    <xf numFmtId="0" fontId="39" fillId="33" borderId="13" xfId="49" applyFont="1" applyFill="1" applyBorder="1" applyAlignment="1">
      <alignment wrapText="1"/>
    </xf>
    <xf numFmtId="167" fontId="39" fillId="36" borderId="13" xfId="50" applyNumberFormat="1" applyFont="1" applyFill="1" applyBorder="1" applyAlignment="1">
      <alignment horizontal="center"/>
    </xf>
    <xf numFmtId="0" fontId="38" fillId="33" borderId="20" xfId="49" applyFont="1" applyFill="1" applyBorder="1" applyAlignment="1">
      <alignment horizontal="centerContinuous"/>
    </xf>
    <xf numFmtId="0" fontId="38" fillId="33" borderId="21" xfId="49" applyFont="1" applyFill="1" applyBorder="1" applyAlignment="1">
      <alignment horizontal="centerContinuous"/>
    </xf>
    <xf numFmtId="0" fontId="38" fillId="33" borderId="22" xfId="49" applyFont="1" applyFill="1" applyBorder="1" applyAlignment="1">
      <alignment horizontal="left" wrapText="1"/>
    </xf>
    <xf numFmtId="167" fontId="38" fillId="36" borderId="23" xfId="49" applyNumberFormat="1" applyFont="1" applyFill="1" applyBorder="1" applyAlignment="1" applyProtection="1">
      <alignment horizontal="right"/>
    </xf>
    <xf numFmtId="3" fontId="0" fillId="0" borderId="0" xfId="0" applyNumberFormat="1"/>
    <xf numFmtId="167" fontId="42" fillId="0" borderId="0" xfId="0" applyNumberFormat="1" applyFont="1"/>
    <xf numFmtId="3" fontId="44" fillId="0" borderId="0" xfId="0" applyNumberFormat="1" applyFont="1"/>
    <xf numFmtId="3" fontId="26" fillId="0" borderId="0" xfId="0" applyNumberFormat="1" applyFont="1" applyBorder="1" applyAlignment="1">
      <alignment horizontal="center" vertical="top" wrapText="1"/>
    </xf>
    <xf numFmtId="3" fontId="38" fillId="33" borderId="0" xfId="49" applyNumberFormat="1" applyFont="1" applyFill="1" applyBorder="1" applyAlignment="1">
      <alignment horizontal="right"/>
    </xf>
    <xf numFmtId="0" fontId="45" fillId="33" borderId="15" xfId="49" applyFont="1" applyFill="1" applyBorder="1"/>
    <xf numFmtId="0" fontId="45" fillId="33" borderId="11" xfId="49" applyFont="1" applyFill="1" applyBorder="1"/>
    <xf numFmtId="0" fontId="45" fillId="33" borderId="12" xfId="49" applyFont="1" applyFill="1" applyBorder="1"/>
    <xf numFmtId="3" fontId="45" fillId="33" borderId="24" xfId="49" applyNumberFormat="1" applyFont="1" applyFill="1" applyBorder="1" applyAlignment="1">
      <alignment horizontal="center"/>
    </xf>
    <xf numFmtId="0" fontId="46" fillId="33" borderId="18" xfId="49" applyFont="1" applyFill="1" applyBorder="1" applyAlignment="1">
      <alignment horizontal="left"/>
    </xf>
    <xf numFmtId="0" fontId="46" fillId="33" borderId="0" xfId="49" applyFont="1" applyFill="1" applyBorder="1" applyAlignment="1">
      <alignment horizontal="left"/>
    </xf>
    <xf numFmtId="0" fontId="19" fillId="0" borderId="19" xfId="0" applyFont="1" applyBorder="1"/>
    <xf numFmtId="167" fontId="46" fillId="36" borderId="26" xfId="49" applyNumberFormat="1" applyFont="1" applyFill="1" applyBorder="1" applyAlignment="1">
      <alignment horizontal="right"/>
    </xf>
    <xf numFmtId="0" fontId="45" fillId="33" borderId="18" xfId="49" applyFont="1" applyFill="1" applyBorder="1" applyAlignment="1">
      <alignment horizontal="center" vertical="center"/>
    </xf>
    <xf numFmtId="167" fontId="45" fillId="36" borderId="26" xfId="0" applyNumberFormat="1" applyFont="1" applyFill="1" applyBorder="1" applyAlignment="1" applyProtection="1">
      <alignment horizontal="right" vertical="center" wrapText="1"/>
      <protection locked="0"/>
    </xf>
    <xf numFmtId="167" fontId="45" fillId="36" borderId="26" xfId="0" applyNumberFormat="1" applyFont="1" applyFill="1" applyBorder="1" applyAlignment="1">
      <alignment horizontal="right" vertical="center" wrapText="1"/>
    </xf>
    <xf numFmtId="0" fontId="19" fillId="0" borderId="0" xfId="0" applyFont="1" applyBorder="1"/>
    <xf numFmtId="0" fontId="47" fillId="33" borderId="19" xfId="0" applyFont="1" applyFill="1" applyBorder="1" applyAlignment="1">
      <alignment vertical="center" wrapText="1"/>
    </xf>
    <xf numFmtId="167" fontId="46" fillId="36" borderId="26" xfId="0" applyNumberFormat="1" applyFont="1" applyFill="1" applyBorder="1" applyAlignment="1">
      <alignment horizontal="right" vertical="center" wrapText="1"/>
    </xf>
    <xf numFmtId="0" fontId="46" fillId="33" borderId="18" xfId="49" applyFont="1" applyFill="1" applyBorder="1" applyAlignment="1">
      <alignment horizontal="center" vertical="center"/>
    </xf>
    <xf numFmtId="0" fontId="25" fillId="0" borderId="0" xfId="0" applyFont="1" applyBorder="1"/>
    <xf numFmtId="0" fontId="25" fillId="0" borderId="19" xfId="0" applyFont="1" applyBorder="1"/>
    <xf numFmtId="167" fontId="46" fillId="36" borderId="26" xfId="50" applyNumberFormat="1" applyFont="1" applyFill="1" applyBorder="1" applyAlignment="1">
      <alignment horizontal="right"/>
    </xf>
    <xf numFmtId="0" fontId="45" fillId="33" borderId="0" xfId="49" applyFont="1" applyFill="1" applyBorder="1" applyAlignment="1">
      <alignment horizontal="center" vertical="center"/>
    </xf>
    <xf numFmtId="0" fontId="45" fillId="33" borderId="16" xfId="49" applyFont="1" applyFill="1" applyBorder="1" applyAlignment="1">
      <alignment horizontal="center" vertical="center"/>
    </xf>
    <xf numFmtId="0" fontId="45" fillId="33" borderId="10" xfId="49" applyFont="1" applyFill="1" applyBorder="1" applyAlignment="1">
      <alignment horizontal="center" vertical="center"/>
    </xf>
    <xf numFmtId="0" fontId="45" fillId="33" borderId="13" xfId="49" applyFont="1" applyFill="1" applyBorder="1" applyAlignment="1">
      <alignment wrapText="1"/>
    </xf>
    <xf numFmtId="167" fontId="45" fillId="36" borderId="25" xfId="50" applyNumberFormat="1" applyFont="1" applyFill="1" applyBorder="1" applyAlignment="1">
      <alignment horizontal="right"/>
    </xf>
    <xf numFmtId="0" fontId="46" fillId="33" borderId="20" xfId="49" applyFont="1" applyFill="1" applyBorder="1" applyAlignment="1">
      <alignment horizontal="centerContinuous"/>
    </xf>
    <xf numFmtId="0" fontId="46" fillId="33" borderId="21" xfId="49" applyFont="1" applyFill="1" applyBorder="1" applyAlignment="1">
      <alignment horizontal="centerContinuous"/>
    </xf>
    <xf numFmtId="0" fontId="46" fillId="33" borderId="22" xfId="49" applyFont="1" applyFill="1" applyBorder="1" applyAlignment="1">
      <alignment horizontal="left" wrapText="1" indent="1"/>
    </xf>
    <xf numFmtId="167" fontId="46" fillId="36" borderId="23" xfId="49" applyNumberFormat="1" applyFont="1" applyFill="1" applyBorder="1" applyAlignment="1">
      <alignment horizontal="right"/>
    </xf>
    <xf numFmtId="0" fontId="48" fillId="33" borderId="11" xfId="0" applyFont="1" applyFill="1" applyBorder="1" applyAlignment="1">
      <alignment vertical="top" wrapText="1"/>
    </xf>
    <xf numFmtId="167" fontId="48" fillId="36" borderId="11" xfId="0" applyNumberFormat="1" applyFont="1" applyFill="1" applyBorder="1" applyAlignment="1">
      <alignment vertical="top" wrapText="1"/>
    </xf>
    <xf numFmtId="0" fontId="51" fillId="33" borderId="0" xfId="0" applyFont="1" applyFill="1"/>
    <xf numFmtId="0" fontId="19" fillId="33" borderId="0" xfId="0" applyFont="1" applyFill="1"/>
    <xf numFmtId="37" fontId="33" fillId="35" borderId="23" xfId="45" applyNumberFormat="1" applyFont="1" applyFill="1" applyBorder="1" applyAlignment="1" applyProtection="1">
      <alignment horizontal="center" vertical="center"/>
    </xf>
    <xf numFmtId="37" fontId="33" fillId="35" borderId="23" xfId="45" applyNumberFormat="1" applyFont="1" applyFill="1" applyBorder="1" applyAlignment="1" applyProtection="1">
      <alignment horizontal="center" wrapText="1"/>
    </xf>
    <xf numFmtId="37" fontId="33" fillId="35" borderId="23" xfId="45" applyNumberFormat="1" applyFont="1" applyFill="1" applyBorder="1" applyAlignment="1" applyProtection="1">
      <alignment horizontal="center"/>
    </xf>
    <xf numFmtId="0" fontId="19" fillId="33" borderId="18" xfId="0" applyFont="1" applyFill="1" applyBorder="1" applyAlignment="1">
      <alignment horizontal="justify" vertical="center" wrapText="1"/>
    </xf>
    <xf numFmtId="0" fontId="19" fillId="33" borderId="19" xfId="0" applyFont="1" applyFill="1" applyBorder="1" applyAlignment="1">
      <alignment horizontal="justify" vertical="center" wrapText="1"/>
    </xf>
    <xf numFmtId="3" fontId="19" fillId="33" borderId="26" xfId="0" applyNumberFormat="1" applyFont="1" applyFill="1" applyBorder="1" applyAlignment="1">
      <alignment horizontal="justify" vertical="center" wrapText="1"/>
    </xf>
    <xf numFmtId="0" fontId="19" fillId="33" borderId="18" xfId="0" applyFont="1" applyFill="1" applyBorder="1" applyAlignment="1">
      <alignment horizontal="justify" vertical="top" wrapText="1"/>
    </xf>
    <xf numFmtId="0" fontId="30" fillId="33" borderId="19" xfId="0" applyFont="1" applyFill="1" applyBorder="1" applyAlignment="1" applyProtection="1">
      <alignment horizontal="justify" vertical="top" wrapText="1"/>
      <protection locked="0"/>
    </xf>
    <xf numFmtId="3" fontId="41" fillId="33" borderId="26" xfId="0" applyNumberFormat="1" applyFont="1" applyFill="1" applyBorder="1" applyAlignment="1" applyProtection="1">
      <alignment vertical="center" wrapText="1"/>
      <protection locked="0"/>
    </xf>
    <xf numFmtId="3" fontId="41" fillId="33" borderId="26" xfId="0" applyNumberFormat="1" applyFont="1" applyFill="1" applyBorder="1" applyAlignment="1" applyProtection="1">
      <alignment vertical="center" wrapText="1"/>
    </xf>
    <xf numFmtId="3" fontId="30" fillId="33" borderId="26" xfId="0" applyNumberFormat="1" applyFont="1" applyFill="1" applyBorder="1" applyAlignment="1">
      <alignment horizontal="right" vertical="top" wrapText="1"/>
    </xf>
    <xf numFmtId="0" fontId="19" fillId="33" borderId="16" xfId="0" applyFont="1" applyFill="1" applyBorder="1" applyAlignment="1">
      <alignment horizontal="justify" vertical="top" wrapText="1"/>
    </xf>
    <xf numFmtId="0" fontId="30" fillId="33" borderId="13" xfId="0" applyFont="1" applyFill="1" applyBorder="1" applyAlignment="1">
      <alignment horizontal="justify" vertical="top" wrapText="1"/>
    </xf>
    <xf numFmtId="3" fontId="30" fillId="33" borderId="25" xfId="0" applyNumberFormat="1" applyFont="1" applyFill="1" applyBorder="1" applyAlignment="1">
      <alignment horizontal="justify" vertical="top" wrapText="1"/>
    </xf>
    <xf numFmtId="0" fontId="25" fillId="33" borderId="16" xfId="0" applyFont="1" applyFill="1" applyBorder="1" applyAlignment="1">
      <alignment horizontal="justify" vertical="top" wrapText="1"/>
    </xf>
    <xf numFmtId="0" fontId="31" fillId="33" borderId="13" xfId="0" applyFont="1" applyFill="1" applyBorder="1" applyAlignment="1">
      <alignment horizontal="justify" vertical="top" wrapText="1"/>
    </xf>
    <xf numFmtId="3" fontId="52" fillId="33" borderId="23" xfId="0" applyNumberFormat="1" applyFont="1" applyFill="1" applyBorder="1" applyAlignment="1">
      <alignment vertical="center" wrapText="1"/>
    </xf>
    <xf numFmtId="43" fontId="0" fillId="0" borderId="0" xfId="45" applyFont="1"/>
    <xf numFmtId="0" fontId="20" fillId="0" borderId="0" xfId="0" applyFont="1"/>
    <xf numFmtId="167" fontId="38" fillId="36" borderId="26" xfId="50" applyNumberFormat="1" applyFont="1" applyFill="1" applyBorder="1" applyAlignment="1">
      <alignment horizontal="right"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167" fontId="39" fillId="36" borderId="26" xfId="50" applyNumberFormat="1" applyFont="1" applyFill="1" applyBorder="1" applyAlignment="1" applyProtection="1">
      <alignment horizontal="right"/>
      <protection locked="0"/>
    </xf>
    <xf numFmtId="167" fontId="39" fillId="36" borderId="26" xfId="50" applyNumberFormat="1" applyFont="1" applyFill="1" applyBorder="1" applyAlignment="1">
      <alignment horizontal="right"/>
    </xf>
    <xf numFmtId="167" fontId="39" fillId="36" borderId="25" xfId="50" applyNumberFormat="1" applyFont="1" applyFill="1" applyBorder="1" applyAlignment="1" applyProtection="1">
      <alignment horizontal="right"/>
      <protection locked="0"/>
    </xf>
    <xf numFmtId="167" fontId="39" fillId="36" borderId="25" xfId="50" applyNumberFormat="1" applyFont="1" applyFill="1" applyBorder="1" applyAlignment="1">
      <alignment horizontal="right"/>
    </xf>
    <xf numFmtId="0" fontId="31" fillId="0" borderId="20" xfId="0" applyFont="1" applyBorder="1" applyAlignment="1">
      <alignment horizontal="justify" vertical="center" wrapText="1"/>
    </xf>
    <xf numFmtId="0" fontId="31" fillId="0" borderId="22" xfId="0" applyFont="1" applyBorder="1" applyAlignment="1">
      <alignment horizontal="justify" vertical="center" wrapText="1"/>
    </xf>
    <xf numFmtId="165" fontId="33" fillId="35" borderId="22" xfId="45" applyNumberFormat="1" applyFont="1" applyFill="1" applyBorder="1" applyAlignment="1" applyProtection="1">
      <alignment horizontal="center" vertical="center"/>
    </xf>
    <xf numFmtId="165" fontId="33" fillId="35" borderId="22" xfId="45" applyNumberFormat="1" applyFont="1" applyFill="1" applyBorder="1" applyAlignment="1" applyProtection="1">
      <alignment horizontal="center" vertical="center" wrapText="1"/>
    </xf>
    <xf numFmtId="0" fontId="19" fillId="33" borderId="15" xfId="0" applyFont="1" applyFill="1" applyBorder="1" applyAlignment="1">
      <alignment horizontal="justify" vertical="center" wrapText="1"/>
    </xf>
    <xf numFmtId="0" fontId="19" fillId="33" borderId="12" xfId="0" applyFont="1" applyFill="1" applyBorder="1" applyAlignment="1">
      <alignment horizontal="justify" vertical="center" wrapText="1"/>
    </xf>
    <xf numFmtId="3" fontId="19" fillId="33" borderId="24" xfId="0" applyNumberFormat="1" applyFont="1" applyFill="1" applyBorder="1" applyAlignment="1">
      <alignment horizontal="right" vertical="center" wrapText="1"/>
    </xf>
    <xf numFmtId="0" fontId="25" fillId="33" borderId="16" xfId="0" applyFont="1" applyFill="1" applyBorder="1" applyAlignment="1">
      <alignment horizontal="justify" vertical="center" wrapText="1"/>
    </xf>
    <xf numFmtId="0" fontId="25" fillId="33" borderId="13" xfId="0" applyFont="1" applyFill="1" applyBorder="1" applyAlignment="1">
      <alignment horizontal="justify" vertical="center" wrapText="1"/>
    </xf>
    <xf numFmtId="167" fontId="45" fillId="36" borderId="25" xfId="0" applyNumberFormat="1" applyFont="1" applyFill="1" applyBorder="1" applyAlignment="1">
      <alignment horizontal="right" vertical="center" wrapText="1"/>
    </xf>
    <xf numFmtId="167" fontId="46" fillId="36" borderId="25" xfId="0" applyNumberFormat="1" applyFont="1" applyFill="1" applyBorder="1" applyAlignment="1" applyProtection="1">
      <alignment horizontal="right" vertical="center" wrapText="1"/>
    </xf>
    <xf numFmtId="165" fontId="33" fillId="35" borderId="20" xfId="45" applyNumberFormat="1" applyFont="1" applyFill="1" applyBorder="1" applyAlignment="1" applyProtection="1">
      <alignment horizontal="center" vertical="center"/>
    </xf>
    <xf numFmtId="165" fontId="33" fillId="35" borderId="20" xfId="45" applyNumberFormat="1" applyFont="1" applyFill="1" applyBorder="1" applyAlignment="1" applyProtection="1">
      <alignment horizontal="center" vertical="center" wrapText="1"/>
    </xf>
    <xf numFmtId="165" fontId="33" fillId="35" borderId="23" xfId="45" applyNumberFormat="1" applyFont="1" applyFill="1" applyBorder="1" applyAlignment="1" applyProtection="1">
      <alignment horizontal="center" vertical="center"/>
    </xf>
    <xf numFmtId="0" fontId="30" fillId="33" borderId="15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justify" vertical="center" wrapText="1"/>
    </xf>
    <xf numFmtId="3" fontId="30" fillId="33" borderId="24" xfId="0" applyNumberFormat="1" applyFont="1" applyFill="1" applyBorder="1" applyAlignment="1">
      <alignment horizontal="justify" vertical="center" wrapText="1"/>
    </xf>
    <xf numFmtId="167" fontId="38" fillId="36" borderId="26" xfId="50" applyNumberFormat="1" applyFont="1" applyFill="1" applyBorder="1" applyAlignment="1">
      <alignment horizontal="right" vertical="top" wrapText="1"/>
    </xf>
    <xf numFmtId="167" fontId="39" fillId="36" borderId="26" xfId="50" applyNumberFormat="1" applyFont="1" applyFill="1" applyBorder="1" applyAlignment="1" applyProtection="1">
      <alignment horizontal="right" vertical="top" wrapText="1"/>
      <protection locked="0"/>
    </xf>
    <xf numFmtId="167" fontId="39" fillId="36" borderId="26" xfId="50" applyNumberFormat="1" applyFont="1" applyFill="1" applyBorder="1" applyAlignment="1">
      <alignment horizontal="right" vertical="top" wrapText="1"/>
    </xf>
    <xf numFmtId="0" fontId="30" fillId="33" borderId="18" xfId="0" applyFont="1" applyFill="1" applyBorder="1" applyAlignment="1">
      <alignment horizontal="left" vertical="top"/>
    </xf>
    <xf numFmtId="0" fontId="30" fillId="33" borderId="19" xfId="0" applyFont="1" applyFill="1" applyBorder="1" applyAlignment="1">
      <alignment horizontal="justify" vertical="top"/>
    </xf>
    <xf numFmtId="167" fontId="39" fillId="36" borderId="26" xfId="50" applyNumberFormat="1" applyFont="1" applyFill="1" applyBorder="1" applyAlignment="1" applyProtection="1">
      <alignment horizontal="right" vertical="top" wrapText="1"/>
    </xf>
    <xf numFmtId="167" fontId="39" fillId="36" borderId="26" xfId="50" applyNumberFormat="1" applyFont="1" applyFill="1" applyBorder="1" applyAlignment="1" applyProtection="1">
      <alignment horizontal="right" vertical="top"/>
      <protection locked="0"/>
    </xf>
    <xf numFmtId="167" fontId="39" fillId="36" borderId="26" xfId="50" applyNumberFormat="1" applyFont="1" applyFill="1" applyBorder="1" applyAlignment="1" applyProtection="1">
      <alignment horizontal="right" vertical="top"/>
    </xf>
    <xf numFmtId="167" fontId="38" fillId="36" borderId="26" xfId="50" applyNumberFormat="1" applyFont="1" applyFill="1" applyBorder="1" applyAlignment="1">
      <alignment horizontal="right" vertical="top"/>
    </xf>
    <xf numFmtId="167" fontId="38" fillId="36" borderId="26" xfId="50" applyNumberFormat="1" applyFont="1" applyFill="1" applyBorder="1" applyAlignment="1" applyProtection="1">
      <alignment horizontal="right" vertical="top"/>
    </xf>
    <xf numFmtId="0" fontId="30" fillId="33" borderId="16" xfId="0" applyFont="1" applyFill="1" applyBorder="1" applyAlignment="1">
      <alignment horizontal="left" vertical="top"/>
    </xf>
    <xf numFmtId="0" fontId="30" fillId="33" borderId="13" xfId="0" applyFont="1" applyFill="1" applyBorder="1" applyAlignment="1">
      <alignment vertical="top"/>
    </xf>
    <xf numFmtId="167" fontId="39" fillId="36" borderId="25" xfId="50" applyNumberFormat="1" applyFont="1" applyFill="1" applyBorder="1" applyAlignment="1" applyProtection="1">
      <alignment horizontal="right" vertical="top"/>
    </xf>
    <xf numFmtId="0" fontId="31" fillId="33" borderId="16" xfId="0" applyFont="1" applyFill="1" applyBorder="1" applyAlignment="1">
      <alignment horizontal="left" vertical="top"/>
    </xf>
    <xf numFmtId="0" fontId="31" fillId="33" borderId="13" xfId="0" applyFont="1" applyFill="1" applyBorder="1" applyAlignment="1">
      <alignment vertical="top"/>
    </xf>
    <xf numFmtId="167" fontId="38" fillId="36" borderId="25" xfId="50" applyNumberFormat="1" applyFont="1" applyFill="1" applyBorder="1" applyAlignment="1">
      <alignment horizontal="right" vertical="top"/>
    </xf>
    <xf numFmtId="0" fontId="18" fillId="33" borderId="0" xfId="0" applyFont="1" applyFill="1"/>
    <xf numFmtId="165" fontId="33" fillId="35" borderId="0" xfId="45" applyNumberFormat="1" applyFont="1" applyFill="1" applyBorder="1" applyAlignment="1" applyProtection="1">
      <alignment vertical="center"/>
    </xf>
    <xf numFmtId="0" fontId="54" fillId="33" borderId="0" xfId="0" applyFont="1" applyFill="1"/>
    <xf numFmtId="0" fontId="0" fillId="33" borderId="0" xfId="0" applyFill="1"/>
    <xf numFmtId="0" fontId="55" fillId="37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center" wrapText="1"/>
    </xf>
    <xf numFmtId="0" fontId="19" fillId="33" borderId="27" xfId="0" applyFont="1" applyFill="1" applyBorder="1" applyAlignment="1">
      <alignment horizontal="justify" vertical="center" wrapText="1"/>
    </xf>
    <xf numFmtId="0" fontId="25" fillId="33" borderId="28" xfId="0" applyFont="1" applyFill="1" applyBorder="1" applyAlignment="1">
      <alignment horizontal="justify" vertical="center" wrapText="1"/>
    </xf>
    <xf numFmtId="167" fontId="39" fillId="36" borderId="29" xfId="0" applyNumberFormat="1" applyFont="1" applyFill="1" applyBorder="1" applyAlignment="1" applyProtection="1">
      <alignment horizontal="right" vertical="center" wrapText="1"/>
    </xf>
    <xf numFmtId="167" fontId="39" fillId="36" borderId="25" xfId="0" applyNumberFormat="1" applyFont="1" applyFill="1" applyBorder="1" applyAlignment="1" applyProtection="1">
      <alignment horizontal="right" vertical="center" wrapText="1"/>
      <protection locked="0"/>
    </xf>
    <xf numFmtId="167" fontId="39" fillId="36" borderId="23" xfId="0" applyNumberFormat="1" applyFont="1" applyFill="1" applyBorder="1" applyAlignment="1" applyProtection="1">
      <alignment horizontal="right" vertical="center" wrapText="1"/>
      <protection locked="0"/>
    </xf>
    <xf numFmtId="167" fontId="39" fillId="36" borderId="24" xfId="0" applyNumberFormat="1" applyFont="1" applyFill="1" applyBorder="1" applyAlignment="1">
      <alignment horizontal="right" vertical="center" wrapText="1"/>
    </xf>
    <xf numFmtId="0" fontId="25" fillId="33" borderId="27" xfId="0" applyFont="1" applyFill="1" applyBorder="1" applyAlignment="1">
      <alignment horizontal="justify" vertical="center" wrapText="1"/>
    </xf>
    <xf numFmtId="167" fontId="39" fillId="36" borderId="29" xfId="0" applyNumberFormat="1" applyFont="1" applyFill="1" applyBorder="1" applyAlignment="1">
      <alignment horizontal="right" vertical="center" wrapText="1"/>
    </xf>
    <xf numFmtId="0" fontId="25" fillId="33" borderId="18" xfId="0" applyFont="1" applyFill="1" applyBorder="1" applyAlignment="1">
      <alignment horizontal="justify" vertical="center" wrapText="1"/>
    </xf>
    <xf numFmtId="0" fontId="25" fillId="33" borderId="19" xfId="0" applyFont="1" applyFill="1" applyBorder="1" applyAlignment="1">
      <alignment horizontal="justify" vertical="center" wrapText="1"/>
    </xf>
    <xf numFmtId="167" fontId="39" fillId="36" borderId="24" xfId="0" applyNumberFormat="1" applyFont="1" applyFill="1" applyBorder="1" applyAlignment="1" applyProtection="1">
      <alignment horizontal="right" vertical="center" wrapText="1"/>
      <protection locked="0"/>
    </xf>
    <xf numFmtId="0" fontId="39" fillId="36" borderId="0" xfId="0" applyFont="1" applyFill="1"/>
    <xf numFmtId="165" fontId="59" fillId="38" borderId="24" xfId="50" applyNumberFormat="1" applyFont="1" applyFill="1" applyBorder="1" applyAlignment="1" applyProtection="1">
      <alignment horizontal="center"/>
    </xf>
    <xf numFmtId="0" fontId="39" fillId="36" borderId="24" xfId="0" applyFont="1" applyFill="1" applyBorder="1" applyAlignment="1">
      <alignment horizontal="right" vertical="center" wrapText="1"/>
    </xf>
    <xf numFmtId="167" fontId="39" fillId="36" borderId="26" xfId="0" applyNumberFormat="1" applyFont="1" applyFill="1" applyBorder="1" applyAlignment="1">
      <alignment horizontal="right" vertical="center" wrapText="1"/>
    </xf>
    <xf numFmtId="167" fontId="39" fillId="36" borderId="29" xfId="0" applyNumberFormat="1" applyFont="1" applyFill="1" applyBorder="1" applyAlignment="1" applyProtection="1">
      <alignment horizontal="right" vertical="center" wrapText="1"/>
      <protection locked="0"/>
    </xf>
    <xf numFmtId="167" fontId="39" fillId="36" borderId="32" xfId="0" applyNumberFormat="1" applyFont="1" applyFill="1" applyBorder="1" applyAlignment="1" applyProtection="1">
      <alignment horizontal="right" vertical="center" wrapText="1"/>
      <protection locked="0"/>
    </xf>
    <xf numFmtId="167" fontId="38" fillId="36" borderId="29" xfId="0" applyNumberFormat="1" applyFont="1" applyFill="1" applyBorder="1" applyAlignment="1">
      <alignment horizontal="right" vertical="center" wrapText="1"/>
    </xf>
    <xf numFmtId="3" fontId="55" fillId="37" borderId="23" xfId="0" applyNumberFormat="1" applyFont="1" applyFill="1" applyBorder="1" applyAlignment="1">
      <alignment horizontal="center" vertical="center" wrapText="1"/>
    </xf>
    <xf numFmtId="3" fontId="19" fillId="33" borderId="24" xfId="0" applyNumberFormat="1" applyFont="1" applyFill="1" applyBorder="1" applyAlignment="1">
      <alignment horizontal="justify" vertical="center" wrapText="1"/>
    </xf>
    <xf numFmtId="3" fontId="19" fillId="33" borderId="23" xfId="0" applyNumberFormat="1" applyFont="1" applyFill="1" applyBorder="1" applyAlignment="1">
      <alignment horizontal="right" vertical="center" wrapText="1"/>
    </xf>
    <xf numFmtId="3" fontId="19" fillId="33" borderId="26" xfId="0" applyNumberFormat="1" applyFont="1" applyFill="1" applyBorder="1" applyAlignment="1">
      <alignment horizontal="right" vertical="center" wrapText="1"/>
    </xf>
    <xf numFmtId="3" fontId="19" fillId="33" borderId="25" xfId="0" applyNumberFormat="1" applyFont="1" applyFill="1" applyBorder="1" applyAlignment="1">
      <alignment horizontal="right" vertical="center" wrapText="1"/>
    </xf>
    <xf numFmtId="3" fontId="25" fillId="33" borderId="29" xfId="0" applyNumberFormat="1" applyFont="1" applyFill="1" applyBorder="1" applyAlignment="1">
      <alignment horizontal="right" vertical="center" wrapText="1"/>
    </xf>
    <xf numFmtId="165" fontId="53" fillId="35" borderId="38" xfId="45" applyNumberFormat="1" applyFont="1" applyFill="1" applyBorder="1" applyAlignment="1" applyProtection="1">
      <alignment horizontal="right"/>
    </xf>
    <xf numFmtId="165" fontId="53" fillId="35" borderId="39" xfId="45" applyNumberFormat="1" applyFont="1" applyFill="1" applyBorder="1" applyAlignment="1" applyProtection="1">
      <alignment horizontal="right"/>
    </xf>
    <xf numFmtId="165" fontId="53" fillId="35" borderId="39" xfId="45" applyNumberFormat="1" applyFont="1" applyFill="1" applyBorder="1" applyAlignment="1" applyProtection="1">
      <alignment horizontal="center"/>
    </xf>
    <xf numFmtId="165" fontId="53" fillId="35" borderId="40" xfId="45" applyNumberFormat="1" applyFont="1" applyFill="1" applyBorder="1" applyAlignment="1" applyProtection="1"/>
    <xf numFmtId="165" fontId="33" fillId="35" borderId="24" xfId="45" applyNumberFormat="1" applyFont="1" applyFill="1" applyBorder="1" applyAlignment="1" applyProtection="1">
      <alignment horizontal="center"/>
    </xf>
    <xf numFmtId="165" fontId="33" fillId="35" borderId="24" xfId="45" applyNumberFormat="1" applyFont="1" applyFill="1" applyBorder="1" applyAlignment="1" applyProtection="1">
      <alignment horizontal="center" vertical="center" wrapText="1"/>
    </xf>
    <xf numFmtId="165" fontId="33" fillId="35" borderId="24" xfId="45" applyNumberFormat="1" applyFont="1" applyFill="1" applyBorder="1" applyAlignment="1" applyProtection="1">
      <alignment horizontal="center" vertical="center"/>
    </xf>
    <xf numFmtId="165" fontId="33" fillId="35" borderId="15" xfId="45" applyNumberFormat="1" applyFont="1" applyFill="1" applyBorder="1" applyAlignment="1" applyProtection="1">
      <alignment horizontal="center" vertical="center"/>
    </xf>
    <xf numFmtId="165" fontId="33" fillId="35" borderId="23" xfId="45" applyNumberFormat="1" applyFont="1" applyFill="1" applyBorder="1" applyAlignment="1" applyProtection="1">
      <alignment horizontal="center"/>
    </xf>
    <xf numFmtId="165" fontId="33" fillId="35" borderId="20" xfId="45" applyNumberFormat="1" applyFont="1" applyFill="1" applyBorder="1" applyAlignment="1" applyProtection="1">
      <alignment horizontal="center"/>
    </xf>
    <xf numFmtId="38" fontId="38" fillId="0" borderId="19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justify" vertical="center" wrapText="1"/>
    </xf>
    <xf numFmtId="38" fontId="38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0" fillId="0" borderId="19" xfId="0" applyFont="1" applyFill="1" applyBorder="1" applyAlignment="1">
      <alignment horizontal="justify" vertical="center" wrapText="1"/>
    </xf>
    <xf numFmtId="38" fontId="39" fillId="0" borderId="19" xfId="0" applyNumberFormat="1" applyFont="1" applyFill="1" applyBorder="1" applyAlignment="1" applyProtection="1">
      <alignment horizontal="right" vertical="center" wrapText="1"/>
      <protection locked="0"/>
    </xf>
    <xf numFmtId="38" fontId="39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6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3" xfId="0" applyFont="1" applyFill="1" applyBorder="1" applyAlignment="1">
      <alignment horizontal="justify" vertical="center" wrapText="1"/>
    </xf>
    <xf numFmtId="38" fontId="39" fillId="0" borderId="13" xfId="0" applyNumberFormat="1" applyFont="1" applyFill="1" applyBorder="1" applyAlignment="1">
      <alignment horizontal="right" vertical="center" wrapText="1"/>
    </xf>
    <xf numFmtId="38" fontId="39" fillId="0" borderId="25" xfId="0" applyNumberFormat="1" applyFont="1" applyFill="1" applyBorder="1" applyAlignment="1">
      <alignment horizontal="right" vertical="center" wrapText="1"/>
    </xf>
    <xf numFmtId="0" fontId="31" fillId="0" borderId="20" xfId="0" applyFont="1" applyFill="1" applyBorder="1" applyAlignment="1">
      <alignment horizontal="justify" vertical="center" wrapText="1"/>
    </xf>
    <xf numFmtId="38" fontId="38" fillId="0" borderId="25" xfId="0" applyNumberFormat="1" applyFont="1" applyFill="1" applyBorder="1" applyAlignment="1" applyProtection="1">
      <alignment horizontal="right" vertical="center" wrapText="1"/>
    </xf>
    <xf numFmtId="0" fontId="62" fillId="0" borderId="45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 wrapText="1"/>
    </xf>
    <xf numFmtId="0" fontId="63" fillId="0" borderId="44" xfId="0" applyFont="1" applyBorder="1" applyAlignment="1">
      <alignment vertical="center" wrapText="1"/>
    </xf>
    <xf numFmtId="0" fontId="64" fillId="0" borderId="45" xfId="0" applyFont="1" applyBorder="1" applyAlignment="1">
      <alignment vertical="center" wrapText="1"/>
    </xf>
    <xf numFmtId="0" fontId="64" fillId="0" borderId="45" xfId="0" applyFont="1" applyBorder="1" applyAlignment="1">
      <alignment horizontal="center" vertical="center"/>
    </xf>
    <xf numFmtId="0" fontId="65" fillId="39" borderId="45" xfId="0" applyFont="1" applyFill="1" applyBorder="1" applyAlignment="1">
      <alignment horizontal="center" vertical="center" wrapText="1"/>
    </xf>
    <xf numFmtId="0" fontId="64" fillId="0" borderId="44" xfId="0" applyFont="1" applyBorder="1" applyAlignment="1">
      <alignment vertical="center"/>
    </xf>
    <xf numFmtId="0" fontId="64" fillId="0" borderId="45" xfId="0" applyFont="1" applyBorder="1" applyAlignment="1">
      <alignment vertical="center"/>
    </xf>
    <xf numFmtId="0" fontId="64" fillId="37" borderId="44" xfId="0" applyFont="1" applyFill="1" applyBorder="1" applyAlignment="1">
      <alignment vertical="center"/>
    </xf>
    <xf numFmtId="0" fontId="64" fillId="37" borderId="45" xfId="0" applyFont="1" applyFill="1" applyBorder="1" applyAlignment="1">
      <alignment vertical="center"/>
    </xf>
    <xf numFmtId="0" fontId="64" fillId="37" borderId="45" xfId="0" applyFont="1" applyFill="1" applyBorder="1" applyAlignment="1">
      <alignment horizontal="center" vertical="center"/>
    </xf>
    <xf numFmtId="0" fontId="64" fillId="0" borderId="45" xfId="0" applyFont="1" applyBorder="1" applyAlignment="1">
      <alignment horizontal="justify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right" vertical="center" wrapText="1"/>
    </xf>
    <xf numFmtId="0" fontId="64" fillId="0" borderId="44" xfId="0" applyFont="1" applyBorder="1" applyAlignment="1">
      <alignment vertical="center" wrapText="1"/>
    </xf>
    <xf numFmtId="3" fontId="64" fillId="0" borderId="45" xfId="0" applyNumberFormat="1" applyFont="1" applyBorder="1" applyAlignment="1">
      <alignment horizontal="center" vertical="center" wrapText="1"/>
    </xf>
    <xf numFmtId="0" fontId="64" fillId="0" borderId="45" xfId="0" applyFont="1" applyBorder="1" applyAlignment="1">
      <alignment horizontal="right" vertical="center"/>
    </xf>
    <xf numFmtId="3" fontId="64" fillId="0" borderId="45" xfId="0" applyNumberFormat="1" applyFont="1" applyBorder="1" applyAlignment="1">
      <alignment horizontal="center" vertical="center"/>
    </xf>
    <xf numFmtId="3" fontId="65" fillId="39" borderId="45" xfId="0" applyNumberFormat="1" applyFont="1" applyFill="1" applyBorder="1" applyAlignment="1">
      <alignment horizontal="center" vertical="center" wrapText="1"/>
    </xf>
    <xf numFmtId="0" fontId="65" fillId="39" borderId="45" xfId="0" applyFont="1" applyFill="1" applyBorder="1" applyAlignment="1">
      <alignment horizontal="center" vertical="center"/>
    </xf>
    <xf numFmtId="0" fontId="65" fillId="0" borderId="4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0" fillId="0" borderId="0" xfId="0" applyBorder="1"/>
    <xf numFmtId="0" fontId="49" fillId="0" borderId="0" xfId="0" applyFont="1" applyBorder="1" applyAlignment="1">
      <alignment horizontal="right"/>
    </xf>
    <xf numFmtId="10" fontId="6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7" fontId="0" fillId="0" borderId="0" xfId="0" applyNumberFormat="1"/>
    <xf numFmtId="3" fontId="30" fillId="33" borderId="26" xfId="0" applyNumberFormat="1" applyFont="1" applyFill="1" applyBorder="1" applyAlignment="1">
      <alignment horizontal="right" vertical="center" wrapText="1"/>
    </xf>
    <xf numFmtId="0" fontId="33" fillId="35" borderId="10" xfId="0" applyFont="1" applyFill="1" applyBorder="1" applyAlignment="1">
      <alignment horizontal="center" vertical="center" wrapText="1"/>
    </xf>
    <xf numFmtId="166" fontId="27" fillId="36" borderId="0" xfId="45" applyNumberFormat="1" applyFont="1" applyFill="1" applyBorder="1" applyAlignment="1" applyProtection="1">
      <alignment vertical="top"/>
      <protection locked="0"/>
    </xf>
    <xf numFmtId="166" fontId="19" fillId="0" borderId="0" xfId="45" applyNumberFormat="1" applyFont="1" applyAlignment="1">
      <alignment horizontal="center" wrapText="1"/>
    </xf>
    <xf numFmtId="166" fontId="26" fillId="36" borderId="0" xfId="45" applyNumberFormat="1" applyFont="1" applyFill="1" applyBorder="1" applyAlignment="1" applyProtection="1">
      <alignment vertical="top"/>
    </xf>
    <xf numFmtId="166" fontId="27" fillId="36" borderId="0" xfId="45" applyNumberFormat="1" applyFont="1" applyFill="1" applyBorder="1" applyAlignment="1" applyProtection="1">
      <alignment vertical="top"/>
    </xf>
    <xf numFmtId="166" fontId="28" fillId="36" borderId="0" xfId="45" applyNumberFormat="1" applyFont="1" applyFill="1" applyBorder="1" applyAlignment="1" applyProtection="1">
      <alignment vertical="top"/>
    </xf>
    <xf numFmtId="166" fontId="18" fillId="0" borderId="0" xfId="45" applyNumberFormat="1" applyFont="1" applyAlignment="1">
      <alignment horizontal="center"/>
    </xf>
    <xf numFmtId="3" fontId="54" fillId="0" borderId="0" xfId="0" applyNumberFormat="1" applyFont="1"/>
    <xf numFmtId="167" fontId="18" fillId="0" borderId="0" xfId="0" applyNumberFormat="1" applyFont="1"/>
    <xf numFmtId="4" fontId="0" fillId="0" borderId="0" xfId="0" applyNumberFormat="1"/>
    <xf numFmtId="3" fontId="61" fillId="0" borderId="0" xfId="0" applyNumberFormat="1" applyFont="1" applyFill="1"/>
    <xf numFmtId="0" fontId="27" fillId="33" borderId="0" xfId="0" applyFont="1" applyFill="1" applyBorder="1" applyAlignment="1" applyProtection="1">
      <alignment horizontal="left" vertical="top"/>
    </xf>
    <xf numFmtId="0" fontId="27" fillId="33" borderId="10" xfId="0" applyFont="1" applyFill="1" applyBorder="1" applyAlignment="1" applyProtection="1">
      <alignment horizontal="center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9" fillId="33" borderId="0" xfId="0" applyFont="1" applyFill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7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wrapText="1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20" fillId="34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33" borderId="10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6" fillId="33" borderId="0" xfId="0" applyFont="1" applyFill="1" applyBorder="1" applyAlignment="1" applyProtection="1">
      <alignment horizontal="left" vertical="top"/>
    </xf>
    <xf numFmtId="0" fontId="29" fillId="33" borderId="0" xfId="0" applyFont="1" applyFill="1" applyBorder="1" applyAlignment="1" applyProtection="1">
      <alignment horizontal="left" vertical="top"/>
    </xf>
    <xf numFmtId="0" fontId="26" fillId="33" borderId="0" xfId="0" applyFont="1" applyFill="1" applyBorder="1" applyAlignment="1" applyProtection="1">
      <alignment horizontal="center" vertical="top"/>
    </xf>
    <xf numFmtId="0" fontId="33" fillId="35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 applyProtection="1">
      <alignment horizontal="center" vertical="top" wrapText="1"/>
    </xf>
    <xf numFmtId="0" fontId="27" fillId="33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left" wrapText="1"/>
    </xf>
    <xf numFmtId="37" fontId="33" fillId="35" borderId="15" xfId="45" applyNumberFormat="1" applyFont="1" applyFill="1" applyBorder="1" applyAlignment="1" applyProtection="1">
      <alignment horizontal="center"/>
    </xf>
    <xf numFmtId="37" fontId="33" fillId="35" borderId="11" xfId="45" applyNumberFormat="1" applyFont="1" applyFill="1" applyBorder="1" applyAlignment="1" applyProtection="1">
      <alignment horizontal="center"/>
    </xf>
    <xf numFmtId="37" fontId="33" fillId="35" borderId="12" xfId="45" applyNumberFormat="1" applyFont="1" applyFill="1" applyBorder="1" applyAlignment="1" applyProtection="1">
      <alignment horizontal="center"/>
    </xf>
    <xf numFmtId="37" fontId="33" fillId="35" borderId="18" xfId="45" applyNumberFormat="1" applyFont="1" applyFill="1" applyBorder="1" applyAlignment="1" applyProtection="1">
      <alignment horizontal="center"/>
      <protection locked="0"/>
    </xf>
    <xf numFmtId="37" fontId="33" fillId="35" borderId="0" xfId="45" applyNumberFormat="1" applyFont="1" applyFill="1" applyBorder="1" applyAlignment="1" applyProtection="1">
      <alignment horizontal="center"/>
      <protection locked="0"/>
    </xf>
    <xf numFmtId="37" fontId="33" fillId="35" borderId="19" xfId="45" applyNumberFormat="1" applyFont="1" applyFill="1" applyBorder="1" applyAlignment="1" applyProtection="1">
      <alignment horizontal="center"/>
      <protection locked="0"/>
    </xf>
    <xf numFmtId="37" fontId="33" fillId="35" borderId="18" xfId="45" applyNumberFormat="1" applyFont="1" applyFill="1" applyBorder="1" applyAlignment="1" applyProtection="1">
      <alignment horizontal="center"/>
    </xf>
    <xf numFmtId="37" fontId="33" fillId="35" borderId="0" xfId="45" applyNumberFormat="1" applyFont="1" applyFill="1" applyBorder="1" applyAlignment="1" applyProtection="1">
      <alignment horizontal="center"/>
    </xf>
    <xf numFmtId="37" fontId="33" fillId="35" borderId="19" xfId="45" applyNumberFormat="1" applyFont="1" applyFill="1" applyBorder="1" applyAlignment="1" applyProtection="1">
      <alignment horizontal="center"/>
    </xf>
    <xf numFmtId="37" fontId="33" fillId="35" borderId="16" xfId="45" applyNumberFormat="1" applyFont="1" applyFill="1" applyBorder="1" applyAlignment="1" applyProtection="1">
      <alignment horizontal="center"/>
    </xf>
    <xf numFmtId="37" fontId="33" fillId="35" borderId="10" xfId="45" applyNumberFormat="1" applyFont="1" applyFill="1" applyBorder="1" applyAlignment="1" applyProtection="1">
      <alignment horizontal="center"/>
    </xf>
    <xf numFmtId="37" fontId="33" fillId="35" borderId="13" xfId="45" applyNumberFormat="1" applyFont="1" applyFill="1" applyBorder="1" applyAlignment="1" applyProtection="1">
      <alignment horizontal="center"/>
    </xf>
    <xf numFmtId="37" fontId="33" fillId="35" borderId="0" xfId="45" applyNumberFormat="1" applyFont="1" applyFill="1" applyBorder="1" applyAlignment="1" applyProtection="1">
      <alignment horizontal="center" vertical="center" wrapText="1"/>
    </xf>
    <xf numFmtId="37" fontId="33" fillId="35" borderId="0" xfId="45" applyNumberFormat="1" applyFont="1" applyFill="1" applyBorder="1" applyAlignment="1" applyProtection="1">
      <alignment horizontal="center" vertical="center"/>
    </xf>
    <xf numFmtId="37" fontId="33" fillId="35" borderId="10" xfId="45" applyNumberFormat="1" applyFont="1" applyFill="1" applyBorder="1" applyAlignment="1" applyProtection="1">
      <alignment horizontal="center" vertical="center"/>
    </xf>
    <xf numFmtId="3" fontId="33" fillId="35" borderId="20" xfId="45" applyNumberFormat="1" applyFont="1" applyFill="1" applyBorder="1" applyAlignment="1" applyProtection="1">
      <alignment horizontal="center"/>
    </xf>
    <xf numFmtId="3" fontId="33" fillId="35" borderId="21" xfId="45" applyNumberFormat="1" applyFont="1" applyFill="1" applyBorder="1" applyAlignment="1" applyProtection="1">
      <alignment horizontal="center"/>
    </xf>
    <xf numFmtId="3" fontId="33" fillId="35" borderId="22" xfId="45" applyNumberFormat="1" applyFont="1" applyFill="1" applyBorder="1" applyAlignment="1" applyProtection="1">
      <alignment horizontal="center"/>
    </xf>
    <xf numFmtId="3" fontId="33" fillId="35" borderId="23" xfId="45" applyNumberFormat="1" applyFont="1" applyFill="1" applyBorder="1" applyAlignment="1" applyProtection="1">
      <alignment horizontal="center" vertical="center" wrapText="1"/>
    </xf>
    <xf numFmtId="0" fontId="41" fillId="33" borderId="18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167" fontId="38" fillId="36" borderId="24" xfId="49" applyNumberFormat="1" applyFont="1" applyFill="1" applyBorder="1" applyAlignment="1">
      <alignment horizontal="right"/>
    </xf>
    <xf numFmtId="167" fontId="38" fillId="36" borderId="25" xfId="49" applyNumberFormat="1" applyFont="1" applyFill="1" applyBorder="1" applyAlignment="1">
      <alignment horizontal="right"/>
    </xf>
    <xf numFmtId="167" fontId="26" fillId="0" borderId="20" xfId="0" applyNumberFormat="1" applyFont="1" applyBorder="1" applyAlignment="1">
      <alignment horizontal="center" vertical="top" wrapText="1"/>
    </xf>
    <xf numFmtId="167" fontId="26" fillId="0" borderId="22" xfId="0" applyNumberFormat="1" applyFont="1" applyBorder="1" applyAlignment="1">
      <alignment horizontal="center" vertical="top" wrapText="1"/>
    </xf>
    <xf numFmtId="0" fontId="48" fillId="33" borderId="0" xfId="0" applyFont="1" applyFill="1" applyAlignment="1">
      <alignment horizontal="left" vertical="top" wrapText="1"/>
    </xf>
    <xf numFmtId="167" fontId="46" fillId="36" borderId="24" xfId="49" applyNumberFormat="1" applyFont="1" applyFill="1" applyBorder="1" applyAlignment="1"/>
    <xf numFmtId="167" fontId="46" fillId="36" borderId="25" xfId="49" applyNumberFormat="1" applyFont="1" applyFill="1" applyBorder="1" applyAlignment="1"/>
    <xf numFmtId="167" fontId="49" fillId="0" borderId="20" xfId="0" applyNumberFormat="1" applyFont="1" applyBorder="1" applyAlignment="1">
      <alignment horizontal="center" vertical="top" wrapText="1"/>
    </xf>
    <xf numFmtId="167" fontId="49" fillId="0" borderId="22" xfId="0" applyNumberFormat="1" applyFont="1" applyBorder="1" applyAlignment="1">
      <alignment horizontal="center" vertical="top" wrapText="1"/>
    </xf>
    <xf numFmtId="37" fontId="33" fillId="35" borderId="15" xfId="45" applyNumberFormat="1" applyFont="1" applyFill="1" applyBorder="1" applyAlignment="1" applyProtection="1">
      <alignment horizontal="center" vertical="center" wrapText="1"/>
    </xf>
    <xf numFmtId="37" fontId="33" fillId="35" borderId="12" xfId="45" applyNumberFormat="1" applyFont="1" applyFill="1" applyBorder="1" applyAlignment="1" applyProtection="1">
      <alignment horizontal="center" vertical="center"/>
    </xf>
    <xf numFmtId="37" fontId="33" fillId="35" borderId="18" xfId="45" applyNumberFormat="1" applyFont="1" applyFill="1" applyBorder="1" applyAlignment="1" applyProtection="1">
      <alignment horizontal="center" vertical="center"/>
    </xf>
    <xf numFmtId="37" fontId="33" fillId="35" borderId="19" xfId="45" applyNumberFormat="1" applyFont="1" applyFill="1" applyBorder="1" applyAlignment="1" applyProtection="1">
      <alignment horizontal="center" vertical="center"/>
    </xf>
    <xf numFmtId="37" fontId="33" fillId="35" borderId="16" xfId="45" applyNumberFormat="1" applyFont="1" applyFill="1" applyBorder="1" applyAlignment="1" applyProtection="1">
      <alignment horizontal="center" vertical="center"/>
    </xf>
    <xf numFmtId="37" fontId="33" fillId="35" borderId="13" xfId="45" applyNumberFormat="1" applyFont="1" applyFill="1" applyBorder="1" applyAlignment="1" applyProtection="1">
      <alignment horizontal="center" vertical="center"/>
    </xf>
    <xf numFmtId="37" fontId="33" fillId="35" borderId="20" xfId="45" applyNumberFormat="1" applyFont="1" applyFill="1" applyBorder="1" applyAlignment="1" applyProtection="1">
      <alignment horizontal="center"/>
    </xf>
    <xf numFmtId="37" fontId="33" fillId="35" borderId="21" xfId="45" applyNumberFormat="1" applyFont="1" applyFill="1" applyBorder="1" applyAlignment="1" applyProtection="1">
      <alignment horizontal="center"/>
    </xf>
    <xf numFmtId="37" fontId="33" fillId="35" borderId="22" xfId="45" applyNumberFormat="1" applyFont="1" applyFill="1" applyBorder="1" applyAlignment="1" applyProtection="1">
      <alignment horizontal="center"/>
    </xf>
    <xf numFmtId="37" fontId="33" fillId="35" borderId="23" xfId="45" applyNumberFormat="1" applyFont="1" applyFill="1" applyBorder="1" applyAlignment="1" applyProtection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left" vertical="center" wrapText="1" indent="1"/>
    </xf>
    <xf numFmtId="0" fontId="25" fillId="33" borderId="19" xfId="0" applyFont="1" applyFill="1" applyBorder="1" applyAlignment="1">
      <alignment horizontal="left" vertical="center" wrapText="1" indent="1"/>
    </xf>
    <xf numFmtId="165" fontId="53" fillId="35" borderId="15" xfId="45" applyNumberFormat="1" applyFont="1" applyFill="1" applyBorder="1" applyAlignment="1" applyProtection="1">
      <alignment horizontal="center" vertical="center"/>
    </xf>
    <xf numFmtId="165" fontId="53" fillId="35" borderId="11" xfId="45" applyNumberFormat="1" applyFont="1" applyFill="1" applyBorder="1" applyAlignment="1" applyProtection="1">
      <alignment horizontal="center" vertical="center"/>
    </xf>
    <xf numFmtId="165" fontId="53" fillId="35" borderId="12" xfId="45" applyNumberFormat="1" applyFont="1" applyFill="1" applyBorder="1" applyAlignment="1" applyProtection="1">
      <alignment horizontal="center" vertical="center"/>
    </xf>
    <xf numFmtId="165" fontId="53" fillId="35" borderId="18" xfId="45" applyNumberFormat="1" applyFont="1" applyFill="1" applyBorder="1" applyAlignment="1" applyProtection="1">
      <alignment horizontal="center" vertical="center"/>
      <protection locked="0"/>
    </xf>
    <xf numFmtId="165" fontId="53" fillId="35" borderId="0" xfId="45" applyNumberFormat="1" applyFont="1" applyFill="1" applyBorder="1" applyAlignment="1" applyProtection="1">
      <alignment horizontal="center" vertical="center"/>
      <protection locked="0"/>
    </xf>
    <xf numFmtId="165" fontId="53" fillId="35" borderId="19" xfId="45" applyNumberFormat="1" applyFont="1" applyFill="1" applyBorder="1" applyAlignment="1" applyProtection="1">
      <alignment horizontal="center" vertical="center"/>
      <protection locked="0"/>
    </xf>
    <xf numFmtId="165" fontId="53" fillId="35" borderId="18" xfId="45" applyNumberFormat="1" applyFont="1" applyFill="1" applyBorder="1" applyAlignment="1" applyProtection="1">
      <alignment horizontal="center" vertical="center"/>
    </xf>
    <xf numFmtId="165" fontId="53" fillId="35" borderId="0" xfId="45" applyNumberFormat="1" applyFont="1" applyFill="1" applyBorder="1" applyAlignment="1" applyProtection="1">
      <alignment horizontal="center" vertical="center"/>
    </xf>
    <xf numFmtId="165" fontId="53" fillId="35" borderId="19" xfId="45" applyNumberFormat="1" applyFont="1" applyFill="1" applyBorder="1" applyAlignment="1" applyProtection="1">
      <alignment horizontal="center" vertical="center"/>
    </xf>
    <xf numFmtId="165" fontId="53" fillId="35" borderId="16" xfId="45" applyNumberFormat="1" applyFont="1" applyFill="1" applyBorder="1" applyAlignment="1" applyProtection="1">
      <alignment horizontal="center" vertical="center"/>
    </xf>
    <xf numFmtId="165" fontId="53" fillId="35" borderId="10" xfId="45" applyNumberFormat="1" applyFont="1" applyFill="1" applyBorder="1" applyAlignment="1" applyProtection="1">
      <alignment horizontal="center" vertical="center"/>
    </xf>
    <xf numFmtId="165" fontId="53" fillId="35" borderId="13" xfId="45" applyNumberFormat="1" applyFont="1" applyFill="1" applyBorder="1" applyAlignment="1" applyProtection="1">
      <alignment horizontal="center" vertical="center"/>
    </xf>
    <xf numFmtId="165" fontId="33" fillId="35" borderId="15" xfId="45" applyNumberFormat="1" applyFont="1" applyFill="1" applyBorder="1" applyAlignment="1" applyProtection="1">
      <alignment horizontal="left" vertical="center"/>
    </xf>
    <xf numFmtId="165" fontId="33" fillId="35" borderId="12" xfId="45" applyNumberFormat="1" applyFont="1" applyFill="1" applyBorder="1" applyAlignment="1" applyProtection="1">
      <alignment horizontal="left" vertical="center"/>
    </xf>
    <xf numFmtId="165" fontId="33" fillId="35" borderId="18" xfId="45" applyNumberFormat="1" applyFont="1" applyFill="1" applyBorder="1" applyAlignment="1" applyProtection="1">
      <alignment horizontal="left" vertical="center"/>
    </xf>
    <xf numFmtId="165" fontId="33" fillId="35" borderId="19" xfId="45" applyNumberFormat="1" applyFont="1" applyFill="1" applyBorder="1" applyAlignment="1" applyProtection="1">
      <alignment horizontal="left" vertical="center"/>
    </xf>
    <xf numFmtId="165" fontId="33" fillId="35" borderId="16" xfId="45" applyNumberFormat="1" applyFont="1" applyFill="1" applyBorder="1" applyAlignment="1" applyProtection="1">
      <alignment horizontal="left" vertical="center"/>
    </xf>
    <xf numFmtId="165" fontId="33" fillId="35" borderId="13" xfId="45" applyNumberFormat="1" applyFont="1" applyFill="1" applyBorder="1" applyAlignment="1" applyProtection="1">
      <alignment horizontal="left" vertical="center"/>
    </xf>
    <xf numFmtId="165" fontId="33" fillId="35" borderId="20" xfId="45" applyNumberFormat="1" applyFont="1" applyFill="1" applyBorder="1" applyAlignment="1" applyProtection="1">
      <alignment horizontal="center" vertical="center"/>
    </xf>
    <xf numFmtId="165" fontId="33" fillId="35" borderId="21" xfId="45" applyNumberFormat="1" applyFont="1" applyFill="1" applyBorder="1" applyAlignment="1" applyProtection="1">
      <alignment horizontal="center" vertical="center"/>
    </xf>
    <xf numFmtId="165" fontId="33" fillId="35" borderId="22" xfId="45" applyNumberFormat="1" applyFont="1" applyFill="1" applyBorder="1" applyAlignment="1" applyProtection="1">
      <alignment horizontal="center" vertical="center"/>
    </xf>
    <xf numFmtId="165" fontId="33" fillId="35" borderId="15" xfId="45" applyNumberFormat="1" applyFont="1" applyFill="1" applyBorder="1" applyAlignment="1" applyProtection="1">
      <alignment horizontal="center" vertical="center"/>
    </xf>
    <xf numFmtId="165" fontId="33" fillId="35" borderId="16" xfId="45" applyNumberFormat="1" applyFont="1" applyFill="1" applyBorder="1" applyAlignment="1" applyProtection="1">
      <alignment horizontal="center" vertical="center"/>
    </xf>
    <xf numFmtId="165" fontId="33" fillId="35" borderId="12" xfId="45" applyNumberFormat="1" applyFont="1" applyFill="1" applyBorder="1" applyAlignment="1" applyProtection="1">
      <alignment horizontal="center" vertical="center"/>
    </xf>
    <xf numFmtId="165" fontId="33" fillId="35" borderId="18" xfId="45" applyNumberFormat="1" applyFont="1" applyFill="1" applyBorder="1" applyAlignment="1" applyProtection="1">
      <alignment horizontal="center" vertical="center"/>
    </xf>
    <xf numFmtId="165" fontId="33" fillId="35" borderId="19" xfId="45" applyNumberFormat="1" applyFont="1" applyFill="1" applyBorder="1" applyAlignment="1" applyProtection="1">
      <alignment horizontal="center" vertical="center"/>
    </xf>
    <xf numFmtId="165" fontId="33" fillId="35" borderId="13" xfId="45" applyNumberFormat="1" applyFont="1" applyFill="1" applyBorder="1" applyAlignment="1" applyProtection="1">
      <alignment horizontal="center" vertical="center"/>
    </xf>
    <xf numFmtId="165" fontId="33" fillId="35" borderId="24" xfId="45" applyNumberFormat="1" applyFont="1" applyFill="1" applyBorder="1" applyAlignment="1" applyProtection="1">
      <alignment horizontal="center" vertical="center"/>
    </xf>
    <xf numFmtId="165" fontId="33" fillId="35" borderId="25" xfId="45" applyNumberFormat="1" applyFont="1" applyFill="1" applyBorder="1" applyAlignment="1" applyProtection="1">
      <alignment horizontal="center" vertical="center"/>
    </xf>
    <xf numFmtId="0" fontId="30" fillId="33" borderId="18" xfId="0" applyFont="1" applyFill="1" applyBorder="1" applyAlignment="1">
      <alignment horizontal="left" vertical="top"/>
    </xf>
    <xf numFmtId="0" fontId="30" fillId="33" borderId="19" xfId="0" applyFont="1" applyFill="1" applyBorder="1" applyAlignment="1">
      <alignment horizontal="left" vertical="top"/>
    </xf>
    <xf numFmtId="0" fontId="31" fillId="33" borderId="18" xfId="0" applyFont="1" applyFill="1" applyBorder="1" applyAlignment="1">
      <alignment horizontal="left" vertical="top" wrapText="1"/>
    </xf>
    <xf numFmtId="0" fontId="31" fillId="33" borderId="19" xfId="0" applyFont="1" applyFill="1" applyBorder="1" applyAlignment="1">
      <alignment horizontal="left" vertical="top" wrapText="1"/>
    </xf>
    <xf numFmtId="0" fontId="30" fillId="33" borderId="18" xfId="0" applyFont="1" applyFill="1" applyBorder="1" applyAlignment="1">
      <alignment horizontal="left" vertical="top" wrapText="1"/>
    </xf>
    <xf numFmtId="0" fontId="30" fillId="33" borderId="19" xfId="0" applyFont="1" applyFill="1" applyBorder="1" applyAlignment="1">
      <alignment horizontal="left" vertical="top" wrapText="1"/>
    </xf>
    <xf numFmtId="0" fontId="30" fillId="0" borderId="23" xfId="0" applyFont="1" applyBorder="1" applyAlignment="1" applyProtection="1">
      <alignment horizontal="left"/>
      <protection locked="0"/>
    </xf>
    <xf numFmtId="3" fontId="30" fillId="0" borderId="23" xfId="0" applyNumberFormat="1" applyFont="1" applyBorder="1" applyAlignment="1" applyProtection="1">
      <alignment horizontal="right"/>
      <protection locked="0"/>
    </xf>
    <xf numFmtId="3" fontId="30" fillId="0" borderId="23" xfId="0" applyNumberFormat="1" applyFont="1" applyBorder="1" applyAlignment="1" applyProtection="1">
      <alignment horizontal="right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2" xfId="0" applyFont="1" applyBorder="1" applyAlignment="1" applyProtection="1">
      <alignment horizontal="left"/>
      <protection locked="0"/>
    </xf>
    <xf numFmtId="0" fontId="31" fillId="0" borderId="23" xfId="0" applyFont="1" applyBorder="1" applyAlignment="1">
      <alignment horizontal="right"/>
    </xf>
    <xf numFmtId="3" fontId="31" fillId="0" borderId="23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0" fontId="31" fillId="0" borderId="23" xfId="0" applyFont="1" applyBorder="1" applyAlignment="1">
      <alignment horizontal="center"/>
    </xf>
    <xf numFmtId="3" fontId="31" fillId="0" borderId="23" xfId="0" applyNumberFormat="1" applyFont="1" applyBorder="1" applyAlignment="1" applyProtection="1">
      <alignment horizontal="right"/>
    </xf>
    <xf numFmtId="165" fontId="33" fillId="35" borderId="23" xfId="45" applyNumberFormat="1" applyFont="1" applyFill="1" applyBorder="1" applyAlignment="1" applyProtection="1">
      <alignment horizontal="center" vertical="center"/>
    </xf>
    <xf numFmtId="0" fontId="55" fillId="37" borderId="23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0" fontId="55" fillId="37" borderId="18" xfId="0" applyFont="1" applyFill="1" applyBorder="1" applyAlignment="1">
      <alignment horizontal="center"/>
    </xf>
    <xf numFmtId="0" fontId="55" fillId="37" borderId="0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9" fillId="33" borderId="30" xfId="0" applyFont="1" applyFill="1" applyBorder="1" applyAlignment="1">
      <alignment horizontal="left" vertical="top" wrapText="1" indent="1"/>
    </xf>
    <xf numFmtId="0" fontId="19" fillId="33" borderId="31" xfId="0" applyFont="1" applyFill="1" applyBorder="1" applyAlignment="1">
      <alignment horizontal="left" vertical="top" wrapText="1" indent="1"/>
    </xf>
    <xf numFmtId="0" fontId="25" fillId="33" borderId="20" xfId="0" applyFont="1" applyFill="1" applyBorder="1" applyAlignment="1">
      <alignment horizontal="left" vertical="center" wrapText="1"/>
    </xf>
    <xf numFmtId="0" fontId="25" fillId="33" borderId="2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/>
    </xf>
    <xf numFmtId="0" fontId="30" fillId="0" borderId="0" xfId="0" applyFont="1" applyFill="1" applyBorder="1" applyAlignment="1">
      <alignment horizontal="justify" vertical="center" wrapText="1"/>
    </xf>
    <xf numFmtId="0" fontId="30" fillId="0" borderId="19" xfId="0" applyFont="1" applyFill="1" applyBorder="1" applyAlignment="1">
      <alignment horizontal="justify" vertical="center" wrapText="1"/>
    </xf>
    <xf numFmtId="165" fontId="53" fillId="35" borderId="33" xfId="45" applyNumberFormat="1" applyFont="1" applyFill="1" applyBorder="1" applyAlignment="1" applyProtection="1">
      <alignment horizontal="center"/>
    </xf>
    <xf numFmtId="165" fontId="53" fillId="35" borderId="34" xfId="45" applyNumberFormat="1" applyFont="1" applyFill="1" applyBorder="1" applyAlignment="1" applyProtection="1">
      <alignment horizontal="center"/>
    </xf>
    <xf numFmtId="165" fontId="53" fillId="35" borderId="35" xfId="45" applyNumberFormat="1" applyFont="1" applyFill="1" applyBorder="1" applyAlignment="1" applyProtection="1">
      <alignment horizontal="center"/>
    </xf>
    <xf numFmtId="165" fontId="53" fillId="35" borderId="36" xfId="45" applyNumberFormat="1" applyFont="1" applyFill="1" applyBorder="1" applyAlignment="1" applyProtection="1">
      <alignment horizontal="center"/>
      <protection locked="0"/>
    </xf>
    <xf numFmtId="165" fontId="53" fillId="35" borderId="0" xfId="45" applyNumberFormat="1" applyFont="1" applyFill="1" applyBorder="1" applyAlignment="1" applyProtection="1">
      <alignment horizontal="center"/>
      <protection locked="0"/>
    </xf>
    <xf numFmtId="165" fontId="53" fillId="35" borderId="37" xfId="45" applyNumberFormat="1" applyFont="1" applyFill="1" applyBorder="1" applyAlignment="1" applyProtection="1">
      <alignment horizontal="center"/>
      <protection locked="0"/>
    </xf>
    <xf numFmtId="165" fontId="53" fillId="35" borderId="36" xfId="45" applyNumberFormat="1" applyFont="1" applyFill="1" applyBorder="1" applyAlignment="1" applyProtection="1">
      <alignment horizontal="center"/>
    </xf>
    <xf numFmtId="165" fontId="53" fillId="35" borderId="0" xfId="45" applyNumberFormat="1" applyFont="1" applyFill="1" applyBorder="1" applyAlignment="1" applyProtection="1">
      <alignment horizontal="center"/>
    </xf>
    <xf numFmtId="165" fontId="53" fillId="35" borderId="37" xfId="45" applyNumberFormat="1" applyFont="1" applyFill="1" applyBorder="1" applyAlignment="1" applyProtection="1">
      <alignment horizontal="center"/>
    </xf>
    <xf numFmtId="165" fontId="33" fillId="35" borderId="11" xfId="45" applyNumberFormat="1" applyFont="1" applyFill="1" applyBorder="1" applyAlignment="1" applyProtection="1">
      <alignment horizontal="center" vertical="center"/>
    </xf>
    <xf numFmtId="165" fontId="33" fillId="35" borderId="0" xfId="45" applyNumberFormat="1" applyFont="1" applyFill="1" applyBorder="1" applyAlignment="1" applyProtection="1">
      <alignment horizontal="center" vertical="center"/>
    </xf>
    <xf numFmtId="165" fontId="33" fillId="35" borderId="10" xfId="45" applyNumberFormat="1" applyFont="1" applyFill="1" applyBorder="1" applyAlignment="1" applyProtection="1">
      <alignment horizontal="center" vertical="center"/>
    </xf>
    <xf numFmtId="165" fontId="33" fillId="35" borderId="20" xfId="45" applyNumberFormat="1" applyFont="1" applyFill="1" applyBorder="1" applyAlignment="1" applyProtection="1">
      <alignment horizontal="center"/>
    </xf>
    <xf numFmtId="165" fontId="33" fillId="35" borderId="21" xfId="45" applyNumberFormat="1" applyFont="1" applyFill="1" applyBorder="1" applyAlignment="1" applyProtection="1">
      <alignment horizontal="center"/>
    </xf>
    <xf numFmtId="165" fontId="33" fillId="35" borderId="22" xfId="45" applyNumberFormat="1" applyFont="1" applyFill="1" applyBorder="1" applyAlignment="1" applyProtection="1">
      <alignment horizontal="center"/>
    </xf>
    <xf numFmtId="165" fontId="33" fillId="35" borderId="26" xfId="45" applyNumberFormat="1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 indent="3"/>
    </xf>
    <xf numFmtId="0" fontId="31" fillId="0" borderId="22" xfId="0" applyFont="1" applyFill="1" applyBorder="1" applyAlignment="1">
      <alignment horizontal="left" vertical="center" wrapText="1" indent="3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2" fillId="0" borderId="41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</cellXfs>
  <cellStyles count="52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5" builtinId="3"/>
    <cellStyle name="Millares 2" xfId="50"/>
    <cellStyle name="Millares 5 2" xfId="44"/>
    <cellStyle name="Neutral" xfId="8" builtinId="28" customBuiltin="1"/>
    <cellStyle name="Normal" xfId="0" builtinId="0"/>
    <cellStyle name="Normal 2" xfId="46"/>
    <cellStyle name="Normal 2 2" xfId="51"/>
    <cellStyle name="Normal 3" xfId="48"/>
    <cellStyle name="Normal 5 3" xfId="42"/>
    <cellStyle name="Normal 7 2 2" xfId="43"/>
    <cellStyle name="Normal 9" xfId="49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a_marysol2\Datos%20de%20programa\Microsoft\Excel\CUENTA%20PUBLICA%20ENERO-FEBRERO\CTA%20PUBLICA%20FEBRERO%20DEUDORES%20DIVER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terial%20de%20apoyo\Estados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1">
          <cell r="H51">
            <v>0</v>
          </cell>
        </row>
        <row r="52">
          <cell r="E52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24"/>
  <sheetViews>
    <sheetView showGridLines="0" topLeftCell="D1" zoomScale="96" zoomScaleNormal="96" workbookViewId="0">
      <selection activeCell="L11" sqref="L11"/>
    </sheetView>
  </sheetViews>
  <sheetFormatPr baseColWidth="10" defaultRowHeight="14.25" x14ac:dyDescent="0.2"/>
  <cols>
    <col min="1" max="1" width="3.140625" style="11" hidden="1" customWidth="1"/>
    <col min="2" max="2" width="3" style="11" hidden="1" customWidth="1"/>
    <col min="3" max="3" width="4.85546875" style="11" hidden="1" customWidth="1"/>
    <col min="4" max="4" width="62" style="1" customWidth="1"/>
    <col min="5" max="5" width="11.7109375" style="1" customWidth="1"/>
    <col min="6" max="6" width="13.85546875" style="1" customWidth="1"/>
    <col min="7" max="7" width="12.28515625" style="1" customWidth="1"/>
    <col min="8" max="8" width="7.140625" style="15" customWidth="1"/>
    <col min="9" max="9" width="3.28515625" style="8" hidden="1" customWidth="1"/>
    <col min="10" max="10" width="2.5703125" style="8" hidden="1" customWidth="1"/>
    <col min="11" max="11" width="2.42578125" style="8" hidden="1" customWidth="1"/>
    <col min="12" max="12" width="51.5703125" style="1" customWidth="1"/>
    <col min="13" max="13" width="11.42578125" style="1"/>
    <col min="14" max="14" width="12" style="1" bestFit="1" customWidth="1"/>
    <col min="15" max="16384" width="11.42578125" style="1"/>
  </cols>
  <sheetData>
    <row r="1" spans="1:16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6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6" ht="14.25" customHeight="1" x14ac:dyDescent="0.2">
      <c r="A3" s="442" t="s">
        <v>38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6" ht="14.25" customHeight="1" x14ac:dyDescent="0.2">
      <c r="A4" s="442" t="s">
        <v>623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</row>
    <row r="5" spans="1:16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6" s="15" customFormat="1" ht="14.25" customHeight="1" x14ac:dyDescent="0.2">
      <c r="A6" s="62" t="s">
        <v>3</v>
      </c>
      <c r="B6" s="62"/>
      <c r="C6" s="62"/>
      <c r="D6" s="62" t="s">
        <v>148</v>
      </c>
      <c r="E6" s="447" t="s">
        <v>243</v>
      </c>
      <c r="F6" s="447"/>
      <c r="G6" s="447"/>
      <c r="H6" s="447"/>
      <c r="I6" s="447"/>
      <c r="J6" s="447"/>
      <c r="K6" s="447"/>
      <c r="L6" s="447"/>
      <c r="M6" s="62"/>
      <c r="N6" s="62"/>
      <c r="O6" s="62"/>
    </row>
    <row r="7" spans="1:16" s="15" customForma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6" s="6" customFormat="1" ht="12.75" hidden="1" customHeight="1" x14ac:dyDescent="0.2">
      <c r="A8" s="7" t="s">
        <v>12</v>
      </c>
      <c r="B8" s="7" t="s">
        <v>5</v>
      </c>
      <c r="C8" s="7" t="s">
        <v>36</v>
      </c>
      <c r="D8" s="7" t="s">
        <v>90</v>
      </c>
      <c r="E8" s="7"/>
      <c r="F8" s="2" t="s">
        <v>6</v>
      </c>
      <c r="G8" s="2" t="s">
        <v>8</v>
      </c>
      <c r="H8" s="2"/>
      <c r="I8" s="2" t="s">
        <v>22</v>
      </c>
      <c r="J8" s="2" t="s">
        <v>24</v>
      </c>
      <c r="K8" s="2" t="s">
        <v>25</v>
      </c>
      <c r="L8" s="2" t="s">
        <v>33</v>
      </c>
      <c r="M8" s="2" t="s">
        <v>3</v>
      </c>
      <c r="N8" s="2" t="s">
        <v>26</v>
      </c>
      <c r="O8" s="2" t="s">
        <v>27</v>
      </c>
    </row>
    <row r="9" spans="1:16" s="15" customFormat="1" x14ac:dyDescent="0.2">
      <c r="A9" s="7"/>
      <c r="B9" s="7"/>
      <c r="C9" s="7"/>
      <c r="D9" s="84" t="s">
        <v>3</v>
      </c>
      <c r="E9" s="84" t="s">
        <v>3</v>
      </c>
      <c r="F9" s="84" t="s">
        <v>3</v>
      </c>
      <c r="G9" s="84" t="s">
        <v>3</v>
      </c>
      <c r="H9" s="84" t="s">
        <v>3</v>
      </c>
      <c r="I9" s="84" t="s">
        <v>3</v>
      </c>
      <c r="J9" s="84" t="s">
        <v>3</v>
      </c>
      <c r="K9" s="84" t="s">
        <v>3</v>
      </c>
      <c r="L9" s="84" t="s">
        <v>3</v>
      </c>
      <c r="M9" s="84" t="s">
        <v>3</v>
      </c>
      <c r="N9" s="84" t="s">
        <v>3</v>
      </c>
      <c r="O9" s="84" t="s">
        <v>3</v>
      </c>
    </row>
    <row r="10" spans="1:16" s="15" customFormat="1" x14ac:dyDescent="0.2">
      <c r="A10" s="7"/>
      <c r="B10" s="7"/>
      <c r="C10" s="7"/>
      <c r="D10" s="112" t="s">
        <v>39</v>
      </c>
      <c r="E10" s="112" t="s">
        <v>3</v>
      </c>
      <c r="F10" s="112">
        <v>2016</v>
      </c>
      <c r="G10" s="112">
        <v>2015</v>
      </c>
      <c r="H10" s="112" t="s">
        <v>3</v>
      </c>
      <c r="I10" s="112" t="s">
        <v>3</v>
      </c>
      <c r="J10" s="112" t="s">
        <v>3</v>
      </c>
      <c r="K10" s="112" t="s">
        <v>3</v>
      </c>
      <c r="L10" s="112" t="s">
        <v>39</v>
      </c>
      <c r="M10" s="112" t="s">
        <v>3</v>
      </c>
      <c r="N10" s="112">
        <v>2016</v>
      </c>
      <c r="O10" s="112">
        <v>2015</v>
      </c>
    </row>
    <row r="11" spans="1:16" s="5" customFormat="1" x14ac:dyDescent="0.2">
      <c r="A11" s="131"/>
      <c r="B11" s="131"/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</row>
    <row r="12" spans="1:16" x14ac:dyDescent="0.2">
      <c r="A12" s="10"/>
      <c r="B12" s="10"/>
      <c r="C12" s="10"/>
      <c r="D12" s="444" t="s">
        <v>2</v>
      </c>
      <c r="E12" s="444"/>
      <c r="F12" s="19"/>
      <c r="G12" s="19"/>
      <c r="H12" s="19"/>
      <c r="I12" s="21">
        <f>SUM(I13:I15)</f>
        <v>32794074.760000002</v>
      </c>
      <c r="J12" s="33"/>
      <c r="K12" s="16"/>
      <c r="L12" s="444" t="s">
        <v>57</v>
      </c>
      <c r="M12" s="444"/>
      <c r="N12" s="19"/>
      <c r="O12" s="19"/>
    </row>
    <row r="13" spans="1:16" x14ac:dyDescent="0.2">
      <c r="A13" s="10"/>
      <c r="B13" s="10"/>
      <c r="C13" s="10"/>
      <c r="D13" s="446" t="s">
        <v>46</v>
      </c>
      <c r="E13" s="446"/>
      <c r="F13" s="21">
        <f>SUM(F14:F21)</f>
        <v>8971144</v>
      </c>
      <c r="G13" s="21">
        <f>SUM(G14:G21)</f>
        <v>15373665</v>
      </c>
      <c r="H13" s="21"/>
      <c r="I13" s="186">
        <v>23641824.440000001</v>
      </c>
      <c r="J13" s="34"/>
      <c r="K13" s="16"/>
      <c r="L13" s="444" t="s">
        <v>58</v>
      </c>
      <c r="M13" s="444"/>
      <c r="N13" s="21">
        <f>SUM(N14:N16)</f>
        <v>23878290</v>
      </c>
      <c r="O13" s="21">
        <f>SUM(O14:O16)</f>
        <v>47893938</v>
      </c>
    </row>
    <row r="14" spans="1:16" x14ac:dyDescent="0.2">
      <c r="A14" s="11">
        <v>4</v>
      </c>
      <c r="B14" s="11">
        <v>1</v>
      </c>
      <c r="C14" s="11">
        <v>1</v>
      </c>
      <c r="D14" s="443" t="s">
        <v>40</v>
      </c>
      <c r="E14" s="443"/>
      <c r="F14" s="186">
        <v>0</v>
      </c>
      <c r="G14" s="23">
        <v>0</v>
      </c>
      <c r="H14" s="23"/>
      <c r="I14" s="186">
        <v>1312479.57</v>
      </c>
      <c r="J14" s="11">
        <v>1</v>
      </c>
      <c r="K14" s="11">
        <v>1</v>
      </c>
      <c r="L14" s="443" t="s">
        <v>213</v>
      </c>
      <c r="M14" s="443"/>
      <c r="N14" s="186">
        <v>16820423</v>
      </c>
      <c r="O14" s="23">
        <v>32479469</v>
      </c>
    </row>
    <row r="15" spans="1:16" s="15" customFormat="1" x14ac:dyDescent="0.2">
      <c r="A15" s="11">
        <v>4</v>
      </c>
      <c r="B15" s="11">
        <v>1</v>
      </c>
      <c r="C15" s="11">
        <v>2</v>
      </c>
      <c r="D15" s="443" t="s">
        <v>209</v>
      </c>
      <c r="E15" s="443"/>
      <c r="F15" s="186">
        <v>0</v>
      </c>
      <c r="G15" s="23">
        <v>0</v>
      </c>
      <c r="H15" s="23"/>
      <c r="I15" s="186">
        <v>7839770.75</v>
      </c>
      <c r="J15" s="11">
        <v>1</v>
      </c>
      <c r="K15" s="11">
        <v>2</v>
      </c>
      <c r="L15" s="443" t="s">
        <v>59</v>
      </c>
      <c r="M15" s="443"/>
      <c r="N15" s="186">
        <v>1236494</v>
      </c>
      <c r="O15" s="186">
        <v>3096947</v>
      </c>
    </row>
    <row r="16" spans="1:16" s="15" customFormat="1" x14ac:dyDescent="0.2">
      <c r="A16" s="11">
        <v>4</v>
      </c>
      <c r="B16" s="11">
        <v>1</v>
      </c>
      <c r="C16" s="11">
        <v>3</v>
      </c>
      <c r="D16" s="443" t="s">
        <v>41</v>
      </c>
      <c r="E16" s="443"/>
      <c r="F16" s="186">
        <v>0</v>
      </c>
      <c r="G16" s="23">
        <v>0</v>
      </c>
      <c r="H16" s="23"/>
      <c r="I16" s="26"/>
      <c r="J16" s="11">
        <v>1</v>
      </c>
      <c r="K16" s="11">
        <v>3</v>
      </c>
      <c r="L16" s="443" t="s">
        <v>60</v>
      </c>
      <c r="M16" s="443"/>
      <c r="N16" s="186">
        <v>5821373</v>
      </c>
      <c r="O16" s="186">
        <v>12317522</v>
      </c>
      <c r="P16" s="159"/>
    </row>
    <row r="17" spans="1:15" x14ac:dyDescent="0.2">
      <c r="A17" s="11">
        <v>4</v>
      </c>
      <c r="B17" s="11">
        <v>1</v>
      </c>
      <c r="C17" s="11">
        <v>4</v>
      </c>
      <c r="D17" s="443" t="s">
        <v>42</v>
      </c>
      <c r="E17" s="443"/>
      <c r="F17" s="186">
        <v>0</v>
      </c>
      <c r="G17" s="23">
        <v>0</v>
      </c>
      <c r="H17" s="23"/>
      <c r="I17" s="21">
        <f>SUM(I18:I26)</f>
        <v>82547347.569999993</v>
      </c>
      <c r="J17" s="11"/>
      <c r="K17" s="11"/>
      <c r="L17" s="24"/>
      <c r="M17" s="25"/>
      <c r="N17" s="26"/>
      <c r="O17" s="26"/>
    </row>
    <row r="18" spans="1:15" x14ac:dyDescent="0.2">
      <c r="A18" s="11">
        <v>4</v>
      </c>
      <c r="B18" s="11">
        <v>1</v>
      </c>
      <c r="C18" s="11">
        <v>5</v>
      </c>
      <c r="D18" s="443" t="s">
        <v>43</v>
      </c>
      <c r="E18" s="443"/>
      <c r="F18" s="186">
        <v>1500</v>
      </c>
      <c r="G18" s="23">
        <v>14400</v>
      </c>
      <c r="H18" s="23"/>
      <c r="I18" s="23">
        <v>0</v>
      </c>
      <c r="J18" s="11"/>
      <c r="K18" s="11"/>
      <c r="L18" s="444" t="s">
        <v>61</v>
      </c>
      <c r="M18" s="444"/>
      <c r="N18" s="21">
        <f>SUM(N19:N27)</f>
        <v>73514711</v>
      </c>
      <c r="O18" s="21">
        <f>SUM(O19:O27)</f>
        <v>110820249</v>
      </c>
    </row>
    <row r="19" spans="1:15" x14ac:dyDescent="0.2">
      <c r="A19" s="11">
        <v>4</v>
      </c>
      <c r="B19" s="11">
        <v>1</v>
      </c>
      <c r="C19" s="11">
        <v>6</v>
      </c>
      <c r="D19" s="443" t="s">
        <v>44</v>
      </c>
      <c r="E19" s="443"/>
      <c r="F19" s="186">
        <v>0</v>
      </c>
      <c r="G19" s="23">
        <v>0</v>
      </c>
      <c r="H19" s="23"/>
      <c r="I19" s="23">
        <v>0</v>
      </c>
      <c r="J19" s="11">
        <v>2</v>
      </c>
      <c r="K19" s="11">
        <v>1</v>
      </c>
      <c r="L19" s="443" t="s">
        <v>62</v>
      </c>
      <c r="M19" s="443"/>
      <c r="N19" s="23">
        <v>0</v>
      </c>
      <c r="O19" s="23">
        <v>0</v>
      </c>
    </row>
    <row r="20" spans="1:15" s="15" customFormat="1" x14ac:dyDescent="0.2">
      <c r="A20" s="11">
        <v>4</v>
      </c>
      <c r="B20" s="11">
        <v>1</v>
      </c>
      <c r="C20" s="11">
        <v>7</v>
      </c>
      <c r="D20" s="443" t="s">
        <v>45</v>
      </c>
      <c r="E20" s="443"/>
      <c r="F20" s="186">
        <v>8969644</v>
      </c>
      <c r="G20" s="23">
        <v>15359265</v>
      </c>
      <c r="H20" s="23"/>
      <c r="I20" s="23">
        <v>0</v>
      </c>
      <c r="J20" s="11">
        <v>2</v>
      </c>
      <c r="K20" s="11">
        <v>2</v>
      </c>
      <c r="L20" s="443" t="s">
        <v>63</v>
      </c>
      <c r="M20" s="443"/>
      <c r="N20" s="23">
        <v>0</v>
      </c>
      <c r="O20" s="23">
        <v>0</v>
      </c>
    </row>
    <row r="21" spans="1:15" s="15" customFormat="1" ht="14.25" customHeight="1" x14ac:dyDescent="0.2">
      <c r="A21" s="11">
        <v>4</v>
      </c>
      <c r="B21" s="11">
        <v>1</v>
      </c>
      <c r="C21" s="11">
        <v>9</v>
      </c>
      <c r="D21" s="443" t="s">
        <v>47</v>
      </c>
      <c r="E21" s="443"/>
      <c r="F21" s="186">
        <v>0</v>
      </c>
      <c r="G21" s="23">
        <v>0</v>
      </c>
      <c r="H21" s="23"/>
      <c r="I21" s="186">
        <v>82547347.569999993</v>
      </c>
      <c r="J21" s="11">
        <v>2</v>
      </c>
      <c r="K21" s="11">
        <v>3</v>
      </c>
      <c r="L21" s="443" t="s">
        <v>64</v>
      </c>
      <c r="M21" s="443"/>
      <c r="N21" s="23">
        <v>0</v>
      </c>
      <c r="O21" s="23">
        <v>0</v>
      </c>
    </row>
    <row r="22" spans="1:15" s="15" customFormat="1" x14ac:dyDescent="0.2">
      <c r="A22" s="11"/>
      <c r="B22" s="11"/>
      <c r="C22" s="11"/>
      <c r="D22" s="24"/>
      <c r="E22" s="25"/>
      <c r="F22" s="206"/>
      <c r="G22" s="26"/>
      <c r="H22" s="26"/>
      <c r="I22" s="23">
        <v>0</v>
      </c>
      <c r="J22" s="11">
        <v>2</v>
      </c>
      <c r="K22" s="11">
        <v>4</v>
      </c>
      <c r="L22" s="443" t="s">
        <v>241</v>
      </c>
      <c r="M22" s="443"/>
      <c r="N22" s="186">
        <v>73514711</v>
      </c>
      <c r="O22" s="186">
        <v>110820249</v>
      </c>
    </row>
    <row r="23" spans="1:15" s="15" customFormat="1" ht="14.25" customHeight="1" x14ac:dyDescent="0.2">
      <c r="A23" s="11"/>
      <c r="B23" s="11"/>
      <c r="C23" s="11"/>
      <c r="D23" s="446" t="s">
        <v>48</v>
      </c>
      <c r="E23" s="446"/>
      <c r="F23" s="21">
        <f>SUM(F24:F25)</f>
        <v>81758257</v>
      </c>
      <c r="G23" s="21">
        <f>SUM(G24:G25)</f>
        <v>179442486</v>
      </c>
      <c r="H23" s="21"/>
      <c r="I23" s="23">
        <v>0</v>
      </c>
      <c r="J23" s="11">
        <v>2</v>
      </c>
      <c r="K23" s="11">
        <v>5</v>
      </c>
      <c r="L23" s="443" t="s">
        <v>66</v>
      </c>
      <c r="M23" s="443"/>
      <c r="N23" s="23">
        <v>0</v>
      </c>
      <c r="O23" s="23">
        <v>0</v>
      </c>
    </row>
    <row r="24" spans="1:15" x14ac:dyDescent="0.2">
      <c r="A24" s="11">
        <v>4</v>
      </c>
      <c r="B24" s="11">
        <v>2</v>
      </c>
      <c r="C24" s="11">
        <v>1</v>
      </c>
      <c r="D24" s="443" t="s">
        <v>49</v>
      </c>
      <c r="E24" s="443"/>
      <c r="F24" s="207">
        <v>81685957</v>
      </c>
      <c r="G24" s="23">
        <v>179074186</v>
      </c>
      <c r="H24" s="27"/>
      <c r="I24" s="23">
        <v>0</v>
      </c>
      <c r="J24" s="11">
        <v>2</v>
      </c>
      <c r="K24" s="11">
        <v>6</v>
      </c>
      <c r="L24" s="443" t="s">
        <v>67</v>
      </c>
      <c r="M24" s="443"/>
      <c r="N24" s="23">
        <v>0</v>
      </c>
      <c r="O24" s="23">
        <v>0</v>
      </c>
    </row>
    <row r="25" spans="1:15" x14ac:dyDescent="0.2">
      <c r="A25" s="11">
        <v>4</v>
      </c>
      <c r="B25" s="11">
        <v>2</v>
      </c>
      <c r="C25" s="11">
        <v>2</v>
      </c>
      <c r="D25" s="443" t="s">
        <v>50</v>
      </c>
      <c r="E25" s="443"/>
      <c r="F25" s="186">
        <v>72300</v>
      </c>
      <c r="G25" s="23">
        <v>368300</v>
      </c>
      <c r="H25" s="23"/>
      <c r="I25" s="23">
        <v>0</v>
      </c>
      <c r="J25" s="11">
        <v>2</v>
      </c>
      <c r="K25" s="11">
        <v>7</v>
      </c>
      <c r="L25" s="443" t="s">
        <v>68</v>
      </c>
      <c r="M25" s="443"/>
      <c r="N25" s="23">
        <v>0</v>
      </c>
      <c r="O25" s="23">
        <v>0</v>
      </c>
    </row>
    <row r="26" spans="1:15" x14ac:dyDescent="0.2">
      <c r="D26" s="24"/>
      <c r="E26" s="25"/>
      <c r="F26" s="206"/>
      <c r="G26" s="26"/>
      <c r="H26" s="26"/>
      <c r="I26" s="23">
        <v>0</v>
      </c>
      <c r="J26" s="11">
        <v>2</v>
      </c>
      <c r="K26" s="11">
        <v>8</v>
      </c>
      <c r="L26" s="443" t="s">
        <v>69</v>
      </c>
      <c r="M26" s="443"/>
      <c r="N26" s="23">
        <v>0</v>
      </c>
      <c r="O26" s="23">
        <v>0</v>
      </c>
    </row>
    <row r="27" spans="1:15" x14ac:dyDescent="0.2">
      <c r="D27" s="446" t="s">
        <v>51</v>
      </c>
      <c r="E27" s="446"/>
      <c r="F27" s="21">
        <f>SUM(F28:F32)</f>
        <v>71488</v>
      </c>
      <c r="G27" s="21">
        <f>SUM(G28:G32)</f>
        <v>296963</v>
      </c>
      <c r="H27" s="21"/>
      <c r="I27" s="26"/>
      <c r="J27" s="11">
        <v>2</v>
      </c>
      <c r="K27" s="11">
        <v>9</v>
      </c>
      <c r="L27" s="443" t="s">
        <v>70</v>
      </c>
      <c r="M27" s="443"/>
      <c r="N27" s="23">
        <v>0</v>
      </c>
      <c r="O27" s="23">
        <v>0</v>
      </c>
    </row>
    <row r="28" spans="1:15" x14ac:dyDescent="0.2">
      <c r="A28" s="11">
        <v>4</v>
      </c>
      <c r="B28" s="11">
        <v>3</v>
      </c>
      <c r="C28" s="11">
        <v>1</v>
      </c>
      <c r="D28" s="443" t="s">
        <v>238</v>
      </c>
      <c r="E28" s="443"/>
      <c r="F28" s="186">
        <v>0</v>
      </c>
      <c r="G28" s="23">
        <v>0</v>
      </c>
      <c r="H28" s="23"/>
      <c r="I28" s="21">
        <v>0</v>
      </c>
      <c r="J28" s="11"/>
      <c r="K28" s="11"/>
      <c r="L28" s="24"/>
      <c r="M28" s="25"/>
      <c r="N28" s="26"/>
      <c r="O28" s="26"/>
    </row>
    <row r="29" spans="1:15" x14ac:dyDescent="0.2">
      <c r="A29" s="11">
        <v>4</v>
      </c>
      <c r="B29" s="11">
        <v>3</v>
      </c>
      <c r="C29" s="11">
        <v>2</v>
      </c>
      <c r="D29" s="443" t="s">
        <v>52</v>
      </c>
      <c r="E29" s="443"/>
      <c r="F29" s="186">
        <v>0</v>
      </c>
      <c r="G29" s="23">
        <v>0</v>
      </c>
      <c r="H29" s="23"/>
      <c r="I29" s="23">
        <v>0</v>
      </c>
      <c r="J29" s="11"/>
      <c r="K29" s="11"/>
      <c r="L29" s="446" t="s">
        <v>49</v>
      </c>
      <c r="M29" s="446"/>
      <c r="N29" s="21">
        <v>0</v>
      </c>
      <c r="O29" s="21">
        <v>0</v>
      </c>
    </row>
    <row r="30" spans="1:15" ht="14.25" customHeight="1" x14ac:dyDescent="0.2">
      <c r="A30" s="11">
        <v>4</v>
      </c>
      <c r="B30" s="11">
        <v>3</v>
      </c>
      <c r="C30" s="11">
        <v>3</v>
      </c>
      <c r="D30" s="443" t="s">
        <v>53</v>
      </c>
      <c r="E30" s="443"/>
      <c r="F30" s="186">
        <v>0</v>
      </c>
      <c r="G30" s="23">
        <v>0</v>
      </c>
      <c r="H30" s="23"/>
      <c r="I30" s="23">
        <v>0</v>
      </c>
      <c r="J30" s="11">
        <v>3</v>
      </c>
      <c r="K30" s="11">
        <v>1</v>
      </c>
      <c r="L30" s="443" t="s">
        <v>71</v>
      </c>
      <c r="M30" s="443"/>
      <c r="N30" s="23">
        <v>0</v>
      </c>
      <c r="O30" s="23">
        <v>0</v>
      </c>
    </row>
    <row r="31" spans="1:15" x14ac:dyDescent="0.2">
      <c r="A31" s="11">
        <v>4</v>
      </c>
      <c r="B31" s="11">
        <v>3</v>
      </c>
      <c r="C31" s="11">
        <v>4</v>
      </c>
      <c r="D31" s="443" t="s">
        <v>54</v>
      </c>
      <c r="E31" s="443"/>
      <c r="F31" s="186">
        <v>0</v>
      </c>
      <c r="G31" s="23">
        <v>0</v>
      </c>
      <c r="H31" s="23"/>
      <c r="I31" s="23">
        <v>0</v>
      </c>
      <c r="J31" s="11">
        <v>3</v>
      </c>
      <c r="K31" s="11">
        <v>2</v>
      </c>
      <c r="L31" s="443" t="s">
        <v>72</v>
      </c>
      <c r="M31" s="443"/>
      <c r="N31" s="23">
        <v>0</v>
      </c>
      <c r="O31" s="23">
        <v>0</v>
      </c>
    </row>
    <row r="32" spans="1:15" x14ac:dyDescent="0.2">
      <c r="A32" s="11">
        <v>4</v>
      </c>
      <c r="B32" s="11">
        <v>3</v>
      </c>
      <c r="C32" s="11">
        <v>9</v>
      </c>
      <c r="D32" s="443" t="s">
        <v>55</v>
      </c>
      <c r="E32" s="443"/>
      <c r="F32" s="186">
        <v>71488</v>
      </c>
      <c r="G32" s="23">
        <v>296963</v>
      </c>
      <c r="H32" s="23"/>
      <c r="I32" s="26"/>
      <c r="J32" s="11">
        <v>3</v>
      </c>
      <c r="K32" s="11">
        <v>3</v>
      </c>
      <c r="L32" s="443" t="s">
        <v>73</v>
      </c>
      <c r="M32" s="443"/>
      <c r="N32" s="23">
        <v>0</v>
      </c>
      <c r="O32" s="23">
        <v>0</v>
      </c>
    </row>
    <row r="33" spans="4:15" x14ac:dyDescent="0.2">
      <c r="D33" s="24"/>
      <c r="E33" s="28"/>
      <c r="F33" s="208"/>
      <c r="G33" s="19"/>
      <c r="H33" s="19"/>
      <c r="I33" s="30">
        <v>0</v>
      </c>
      <c r="J33" s="11"/>
      <c r="K33" s="11"/>
      <c r="L33" s="24"/>
      <c r="M33" s="25"/>
      <c r="N33" s="26"/>
      <c r="O33" s="26"/>
    </row>
    <row r="34" spans="4:15" x14ac:dyDescent="0.2">
      <c r="D34" s="445" t="s">
        <v>56</v>
      </c>
      <c r="E34" s="445"/>
      <c r="F34" s="29">
        <f>+F27+F23+F13</f>
        <v>90800889</v>
      </c>
      <c r="G34" s="29">
        <f>+G27+G23+G13</f>
        <v>195113114</v>
      </c>
      <c r="H34" s="29"/>
      <c r="I34" s="23">
        <v>0</v>
      </c>
      <c r="J34" s="11"/>
      <c r="K34" s="11"/>
      <c r="L34" s="444" t="s">
        <v>74</v>
      </c>
      <c r="M34" s="444"/>
      <c r="N34" s="30">
        <v>0</v>
      </c>
      <c r="O34" s="30">
        <v>0</v>
      </c>
    </row>
    <row r="35" spans="4:15" x14ac:dyDescent="0.2">
      <c r="D35" s="4"/>
      <c r="F35" s="14"/>
      <c r="G35" s="9"/>
      <c r="H35" s="9"/>
      <c r="I35" s="23">
        <v>0</v>
      </c>
      <c r="J35" s="11">
        <v>4</v>
      </c>
      <c r="K35" s="11">
        <v>1</v>
      </c>
      <c r="L35" s="443" t="s">
        <v>75</v>
      </c>
      <c r="M35" s="443"/>
      <c r="N35" s="23">
        <v>0</v>
      </c>
      <c r="O35" s="23">
        <v>0</v>
      </c>
    </row>
    <row r="36" spans="4:15" x14ac:dyDescent="0.2">
      <c r="D36" s="3"/>
      <c r="F36" s="9"/>
      <c r="G36" s="9"/>
      <c r="H36" s="9"/>
      <c r="I36" s="23">
        <v>0</v>
      </c>
      <c r="J36" s="11">
        <v>4</v>
      </c>
      <c r="K36" s="11">
        <v>2</v>
      </c>
      <c r="L36" s="443" t="s">
        <v>76</v>
      </c>
      <c r="M36" s="443"/>
      <c r="N36" s="23">
        <v>0</v>
      </c>
      <c r="O36" s="23">
        <v>0</v>
      </c>
    </row>
    <row r="37" spans="4:15" x14ac:dyDescent="0.2">
      <c r="D37" s="3"/>
      <c r="F37" s="9"/>
      <c r="G37" s="9"/>
      <c r="H37" s="9"/>
      <c r="I37" s="23">
        <v>0</v>
      </c>
      <c r="J37" s="11">
        <v>4</v>
      </c>
      <c r="K37" s="11">
        <v>3</v>
      </c>
      <c r="L37" s="443" t="s">
        <v>77</v>
      </c>
      <c r="M37" s="443"/>
      <c r="N37" s="23">
        <v>0</v>
      </c>
      <c r="O37" s="23">
        <v>0</v>
      </c>
    </row>
    <row r="38" spans="4:15" x14ac:dyDescent="0.2">
      <c r="D38" s="3"/>
      <c r="F38" s="9"/>
      <c r="G38" s="9"/>
      <c r="H38" s="9"/>
      <c r="I38" s="23">
        <v>0</v>
      </c>
      <c r="J38" s="11">
        <v>4</v>
      </c>
      <c r="K38" s="11">
        <v>4</v>
      </c>
      <c r="L38" s="443" t="s">
        <v>78</v>
      </c>
      <c r="M38" s="443"/>
      <c r="N38" s="23">
        <v>0</v>
      </c>
      <c r="O38" s="23">
        <v>0</v>
      </c>
    </row>
    <row r="39" spans="4:15" x14ac:dyDescent="0.2">
      <c r="D39" s="4"/>
      <c r="F39" s="9"/>
      <c r="G39" s="9"/>
      <c r="H39" s="9"/>
      <c r="I39" s="26"/>
      <c r="J39" s="11">
        <v>4</v>
      </c>
      <c r="K39" s="11">
        <v>5</v>
      </c>
      <c r="L39" s="443" t="s">
        <v>79</v>
      </c>
      <c r="M39" s="443"/>
      <c r="N39" s="23">
        <v>0</v>
      </c>
      <c r="O39" s="23">
        <v>0</v>
      </c>
    </row>
    <row r="40" spans="4:15" x14ac:dyDescent="0.2">
      <c r="D40" s="4"/>
      <c r="F40" s="14"/>
      <c r="G40" s="9"/>
      <c r="H40" s="9"/>
      <c r="I40" s="30">
        <v>0</v>
      </c>
      <c r="J40" s="11"/>
      <c r="K40" s="11"/>
      <c r="L40" s="24"/>
      <c r="M40" s="25"/>
      <c r="N40" s="26"/>
      <c r="O40" s="26"/>
    </row>
    <row r="41" spans="4:15" x14ac:dyDescent="0.2">
      <c r="D41" s="3"/>
      <c r="F41" s="9"/>
      <c r="G41" s="9"/>
      <c r="H41" s="9"/>
      <c r="I41" s="23">
        <v>0</v>
      </c>
      <c r="J41" s="11"/>
      <c r="K41" s="11"/>
      <c r="L41" s="446" t="s">
        <v>80</v>
      </c>
      <c r="M41" s="446"/>
      <c r="N41" s="30">
        <v>0</v>
      </c>
      <c r="O41" s="30">
        <v>0</v>
      </c>
    </row>
    <row r="42" spans="4:15" x14ac:dyDescent="0.2">
      <c r="D42" s="3"/>
      <c r="F42" s="9"/>
      <c r="G42" s="9"/>
      <c r="H42" s="9"/>
      <c r="I42" s="23">
        <v>0</v>
      </c>
      <c r="J42" s="11">
        <v>5</v>
      </c>
      <c r="K42" s="11">
        <v>1</v>
      </c>
      <c r="L42" s="443" t="s">
        <v>81</v>
      </c>
      <c r="M42" s="443"/>
      <c r="N42" s="23">
        <v>0</v>
      </c>
      <c r="O42" s="23">
        <v>0</v>
      </c>
    </row>
    <row r="43" spans="4:15" x14ac:dyDescent="0.2">
      <c r="D43" s="3"/>
      <c r="F43" s="9"/>
      <c r="G43" s="9"/>
      <c r="H43" s="9"/>
      <c r="I43" s="23">
        <v>0</v>
      </c>
      <c r="J43" s="11">
        <v>5</v>
      </c>
      <c r="K43" s="11">
        <v>2</v>
      </c>
      <c r="L43" s="443" t="s">
        <v>82</v>
      </c>
      <c r="M43" s="443"/>
      <c r="N43" s="23">
        <v>0</v>
      </c>
      <c r="O43" s="23">
        <v>0</v>
      </c>
    </row>
    <row r="44" spans="4:15" x14ac:dyDescent="0.2">
      <c r="D44" s="3"/>
      <c r="F44" s="9"/>
      <c r="G44" s="9"/>
      <c r="H44" s="9"/>
      <c r="I44" s="23">
        <v>0</v>
      </c>
      <c r="J44" s="11">
        <v>5</v>
      </c>
      <c r="K44" s="11">
        <v>3</v>
      </c>
      <c r="L44" s="443" t="s">
        <v>83</v>
      </c>
      <c r="M44" s="443"/>
      <c r="N44" s="23">
        <v>0</v>
      </c>
      <c r="O44" s="23">
        <v>0</v>
      </c>
    </row>
    <row r="45" spans="4:15" x14ac:dyDescent="0.2">
      <c r="D45" s="3"/>
      <c r="F45" s="9"/>
      <c r="G45" s="9"/>
      <c r="H45" s="9"/>
      <c r="I45" s="23">
        <v>0</v>
      </c>
      <c r="J45" s="11">
        <v>5</v>
      </c>
      <c r="K45" s="11">
        <v>4</v>
      </c>
      <c r="L45" s="443" t="s">
        <v>84</v>
      </c>
      <c r="M45" s="443"/>
      <c r="N45" s="23">
        <v>0</v>
      </c>
      <c r="O45" s="23">
        <v>0</v>
      </c>
    </row>
    <row r="46" spans="4:15" x14ac:dyDescent="0.2">
      <c r="D46" s="4"/>
      <c r="F46" s="9"/>
      <c r="G46" s="9"/>
      <c r="H46" s="9"/>
      <c r="I46" s="23">
        <v>0</v>
      </c>
      <c r="J46" s="11">
        <v>5</v>
      </c>
      <c r="K46" s="11">
        <v>5</v>
      </c>
      <c r="L46" s="443" t="s">
        <v>85</v>
      </c>
      <c r="M46" s="443"/>
      <c r="N46" s="23">
        <v>0</v>
      </c>
      <c r="O46" s="23">
        <v>0</v>
      </c>
    </row>
    <row r="47" spans="4:15" x14ac:dyDescent="0.2">
      <c r="D47" s="4"/>
      <c r="F47" s="14"/>
      <c r="G47" s="12"/>
      <c r="H47" s="12"/>
      <c r="I47" s="26"/>
      <c r="J47" s="11">
        <v>5</v>
      </c>
      <c r="K47" s="11">
        <v>9</v>
      </c>
      <c r="L47" s="443" t="s">
        <v>86</v>
      </c>
      <c r="M47" s="443"/>
      <c r="N47" s="23">
        <v>0</v>
      </c>
      <c r="O47" s="23">
        <v>0</v>
      </c>
    </row>
    <row r="48" spans="4:15" x14ac:dyDescent="0.2">
      <c r="D48" s="3"/>
      <c r="F48" s="9"/>
      <c r="G48" s="12"/>
      <c r="H48" s="12"/>
      <c r="I48" s="30">
        <f>SUM(I49)</f>
        <v>0</v>
      </c>
      <c r="J48" s="11"/>
      <c r="K48" s="11"/>
      <c r="L48" s="24"/>
      <c r="M48" s="25"/>
      <c r="N48" s="26"/>
      <c r="O48" s="26"/>
    </row>
    <row r="49" spans="1:17" x14ac:dyDescent="0.2">
      <c r="D49" s="3"/>
      <c r="F49" s="9"/>
      <c r="G49" s="12"/>
      <c r="H49" s="12"/>
      <c r="I49" s="23">
        <v>0</v>
      </c>
      <c r="J49" s="11"/>
      <c r="K49" s="11"/>
      <c r="L49" s="446" t="s">
        <v>87</v>
      </c>
      <c r="M49" s="446"/>
      <c r="N49" s="30">
        <f>SUM(N50)</f>
        <v>0</v>
      </c>
      <c r="O49" s="30">
        <f>SUM(O50)</f>
        <v>0</v>
      </c>
    </row>
    <row r="50" spans="1:17" x14ac:dyDescent="0.2">
      <c r="D50" s="3"/>
      <c r="F50" s="9"/>
      <c r="G50" s="12"/>
      <c r="H50" s="12"/>
      <c r="I50" s="26"/>
      <c r="J50" s="11"/>
      <c r="K50" s="11"/>
      <c r="L50" s="443" t="s">
        <v>239</v>
      </c>
      <c r="M50" s="443"/>
      <c r="N50" s="23">
        <v>0</v>
      </c>
      <c r="O50" s="23">
        <v>0</v>
      </c>
    </row>
    <row r="51" spans="1:17" x14ac:dyDescent="0.2">
      <c r="D51" s="4"/>
      <c r="F51" s="12"/>
      <c r="G51" s="12"/>
      <c r="H51" s="12"/>
      <c r="I51" s="31">
        <f>+I12+I17+I28+I33+I40+I48</f>
        <v>115341422.33</v>
      </c>
      <c r="J51" s="11"/>
      <c r="K51" s="11"/>
      <c r="L51" s="24"/>
      <c r="M51" s="25"/>
      <c r="N51" s="26"/>
      <c r="O51" s="26"/>
    </row>
    <row r="52" spans="1:17" x14ac:dyDescent="0.2">
      <c r="D52" s="4"/>
      <c r="F52" s="12"/>
      <c r="G52" s="12"/>
      <c r="H52" s="12"/>
      <c r="I52" s="26"/>
      <c r="J52" s="11"/>
      <c r="K52" s="11"/>
      <c r="L52" s="445" t="s">
        <v>88</v>
      </c>
      <c r="M52" s="445"/>
      <c r="N52" s="31">
        <f>+N13+N18+N29+N34+N41+N49</f>
        <v>97393001</v>
      </c>
      <c r="O52" s="31">
        <f>+O13+O18+O29+O34+O41+O49</f>
        <v>158714187</v>
      </c>
    </row>
    <row r="53" spans="1:17" x14ac:dyDescent="0.2">
      <c r="D53" s="4"/>
      <c r="F53" s="14"/>
      <c r="G53" s="12"/>
      <c r="H53" s="12"/>
      <c r="I53" s="31">
        <f>+A33-I51</f>
        <v>-115341422.33</v>
      </c>
      <c r="J53" s="11"/>
      <c r="K53" s="11"/>
      <c r="L53" s="32"/>
      <c r="M53" s="32"/>
      <c r="N53" s="26"/>
      <c r="O53" s="26"/>
    </row>
    <row r="54" spans="1:17" x14ac:dyDescent="0.2">
      <c r="D54" s="4"/>
      <c r="F54" s="12"/>
      <c r="G54" s="12"/>
      <c r="H54" s="12"/>
      <c r="I54" s="64">
        <v>3</v>
      </c>
      <c r="J54" s="64">
        <v>2</v>
      </c>
      <c r="K54" s="64">
        <v>1</v>
      </c>
      <c r="L54" s="439" t="s">
        <v>89</v>
      </c>
      <c r="M54" s="439"/>
      <c r="N54" s="31">
        <f>+F34-N52</f>
        <v>-6592112</v>
      </c>
      <c r="O54" s="31">
        <f>+G34-O52</f>
        <v>36398927</v>
      </c>
      <c r="Q54" s="159"/>
    </row>
    <row r="55" spans="1:17" x14ac:dyDescent="0.2">
      <c r="D55" s="4"/>
      <c r="F55" s="12"/>
      <c r="G55" s="12"/>
      <c r="H55" s="12"/>
      <c r="I55" s="11"/>
      <c r="J55" s="11"/>
      <c r="K55" s="11"/>
    </row>
    <row r="56" spans="1:17" x14ac:dyDescent="0.2">
      <c r="D56" s="4"/>
      <c r="F56" s="14"/>
      <c r="G56" s="12"/>
      <c r="H56" s="12"/>
      <c r="I56" s="11"/>
      <c r="J56" s="11"/>
      <c r="K56" s="11"/>
    </row>
    <row r="57" spans="1:17" s="15" customFormat="1" x14ac:dyDescent="0.2">
      <c r="A57" s="11"/>
      <c r="B57" s="11"/>
      <c r="C57" s="11"/>
      <c r="D57" s="435" t="s">
        <v>147</v>
      </c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</row>
    <row r="58" spans="1:17" s="15" customFormat="1" x14ac:dyDescent="0.2">
      <c r="A58" s="11"/>
      <c r="B58" s="11"/>
      <c r="C58" s="11"/>
      <c r="D58" s="4"/>
      <c r="F58" s="14"/>
      <c r="G58" s="12"/>
      <c r="H58" s="12"/>
      <c r="I58" s="11"/>
      <c r="J58" s="11"/>
      <c r="K58" s="11"/>
    </row>
    <row r="59" spans="1:17" s="15" customFormat="1" x14ac:dyDescent="0.2">
      <c r="A59" s="11"/>
      <c r="B59" s="11"/>
      <c r="C59" s="11"/>
      <c r="D59" s="4"/>
      <c r="F59" s="14"/>
      <c r="G59" s="12"/>
      <c r="H59" s="12"/>
      <c r="I59" s="11"/>
      <c r="J59" s="11"/>
      <c r="K59" s="11"/>
    </row>
    <row r="60" spans="1:17" s="15" customFormat="1" ht="15" customHeight="1" x14ac:dyDescent="0.2">
      <c r="A60" s="11"/>
      <c r="B60" s="11"/>
      <c r="C60" s="11"/>
      <c r="D60" s="436"/>
      <c r="E60" s="436"/>
      <c r="F60" s="14"/>
      <c r="G60" s="12"/>
      <c r="H60" s="12"/>
      <c r="I60" s="11"/>
      <c r="J60" s="11"/>
      <c r="K60" s="11"/>
    </row>
    <row r="61" spans="1:17" s="15" customFormat="1" x14ac:dyDescent="0.2">
      <c r="A61" s="11"/>
      <c r="B61" s="11"/>
      <c r="C61" s="11"/>
      <c r="D61" s="163" t="s">
        <v>245</v>
      </c>
      <c r="E61" s="172"/>
      <c r="F61" s="178"/>
      <c r="G61" s="54"/>
      <c r="H61" s="54"/>
      <c r="I61" s="54"/>
      <c r="J61" s="54"/>
      <c r="K61" s="437" t="s">
        <v>615</v>
      </c>
      <c r="L61" s="437"/>
      <c r="M61" s="38"/>
      <c r="N61" s="178"/>
      <c r="O61" s="56"/>
    </row>
    <row r="62" spans="1:17" s="15" customFormat="1" ht="14.25" customHeight="1" x14ac:dyDescent="0.2">
      <c r="A62" s="11"/>
      <c r="B62" s="11"/>
      <c r="C62" s="11"/>
      <c r="D62" s="164" t="s">
        <v>246</v>
      </c>
      <c r="E62" s="173"/>
      <c r="F62" s="45"/>
      <c r="G62" s="58"/>
      <c r="H62" s="58"/>
      <c r="I62" s="58"/>
      <c r="J62" s="58"/>
      <c r="K62" s="438" t="s">
        <v>247</v>
      </c>
      <c r="L62" s="438"/>
      <c r="M62" s="38"/>
      <c r="N62" s="178"/>
      <c r="O62" s="56"/>
    </row>
    <row r="63" spans="1:17" x14ac:dyDescent="0.2">
      <c r="D63" s="15"/>
      <c r="E63" s="12"/>
      <c r="F63" s="12"/>
      <c r="G63" s="12"/>
      <c r="H63" s="12"/>
      <c r="I63" s="35"/>
      <c r="J63" s="35"/>
    </row>
    <row r="64" spans="1:17" x14ac:dyDescent="0.2">
      <c r="A64" s="13" t="s">
        <v>23</v>
      </c>
      <c r="D64" s="4"/>
      <c r="F64" s="12"/>
      <c r="G64" s="12"/>
      <c r="H64" s="1"/>
      <c r="I64" s="13" t="s">
        <v>23</v>
      </c>
      <c r="J64" s="35"/>
      <c r="K64" s="35"/>
      <c r="L64" s="8"/>
    </row>
    <row r="65" spans="1:12" x14ac:dyDescent="0.2">
      <c r="A65" s="11" t="s">
        <v>12</v>
      </c>
      <c r="B65" s="13" t="s">
        <v>13</v>
      </c>
      <c r="D65" s="4"/>
      <c r="F65" s="12"/>
      <c r="G65" s="12"/>
      <c r="H65" s="1"/>
      <c r="I65" s="11" t="s">
        <v>22</v>
      </c>
      <c r="J65" s="13" t="s">
        <v>13</v>
      </c>
      <c r="K65" s="11"/>
      <c r="L65" s="4"/>
    </row>
    <row r="66" spans="1:12" x14ac:dyDescent="0.2">
      <c r="A66" s="11" t="s">
        <v>5</v>
      </c>
      <c r="B66" s="13" t="s">
        <v>14</v>
      </c>
      <c r="D66" s="4"/>
      <c r="F66" s="12"/>
      <c r="G66" s="12"/>
      <c r="H66" s="1"/>
      <c r="I66" s="11" t="s">
        <v>24</v>
      </c>
      <c r="J66" s="13" t="s">
        <v>14</v>
      </c>
      <c r="K66" s="11"/>
      <c r="L66" s="4"/>
    </row>
    <row r="67" spans="1:12" x14ac:dyDescent="0.2">
      <c r="A67" s="11" t="s">
        <v>15</v>
      </c>
      <c r="B67" s="13" t="s">
        <v>16</v>
      </c>
      <c r="D67" s="4"/>
      <c r="F67" s="12"/>
      <c r="G67" s="12"/>
      <c r="H67" s="1"/>
      <c r="I67" s="11" t="s">
        <v>25</v>
      </c>
      <c r="J67" s="13" t="s">
        <v>16</v>
      </c>
      <c r="K67" s="11"/>
      <c r="L67" s="4"/>
    </row>
    <row r="68" spans="1:12" x14ac:dyDescent="0.2">
      <c r="A68" s="11" t="s">
        <v>17</v>
      </c>
      <c r="B68" s="13" t="s">
        <v>19</v>
      </c>
      <c r="D68" s="4"/>
      <c r="F68" s="12"/>
      <c r="G68" s="12"/>
      <c r="H68" s="1"/>
      <c r="I68" s="11" t="s">
        <v>33</v>
      </c>
      <c r="J68" s="13" t="s">
        <v>19</v>
      </c>
      <c r="K68" s="11"/>
      <c r="L68" s="4"/>
    </row>
    <row r="69" spans="1:12" x14ac:dyDescent="0.2">
      <c r="A69" s="11" t="s">
        <v>20</v>
      </c>
      <c r="B69" s="13" t="s">
        <v>21</v>
      </c>
      <c r="D69" s="4"/>
      <c r="F69" s="12"/>
      <c r="G69" s="12"/>
      <c r="H69" s="1"/>
      <c r="I69" s="11" t="s">
        <v>26</v>
      </c>
      <c r="J69" s="13" t="s">
        <v>21</v>
      </c>
      <c r="K69" s="11"/>
      <c r="L69" s="4"/>
    </row>
    <row r="70" spans="1:12" x14ac:dyDescent="0.2">
      <c r="A70" s="11" t="s">
        <v>22</v>
      </c>
      <c r="B70" s="13" t="s">
        <v>37</v>
      </c>
      <c r="D70" s="4"/>
      <c r="F70" s="12"/>
      <c r="G70" s="12"/>
      <c r="H70" s="1"/>
      <c r="I70" s="11" t="s">
        <v>27</v>
      </c>
      <c r="J70" s="13" t="s">
        <v>37</v>
      </c>
      <c r="K70" s="11"/>
      <c r="L70" s="4"/>
    </row>
    <row r="71" spans="1:12" x14ac:dyDescent="0.2">
      <c r="D71" s="4"/>
      <c r="F71" s="12"/>
      <c r="G71" s="12"/>
      <c r="H71" s="12"/>
      <c r="I71" s="35"/>
      <c r="J71" s="35"/>
    </row>
    <row r="72" spans="1:12" x14ac:dyDescent="0.2">
      <c r="D72" s="4"/>
      <c r="F72" s="12"/>
      <c r="G72" s="12"/>
      <c r="H72" s="12"/>
      <c r="I72" s="35"/>
      <c r="J72" s="35"/>
    </row>
    <row r="73" spans="1:12" x14ac:dyDescent="0.2">
      <c r="D73" s="4"/>
      <c r="F73" s="12"/>
      <c r="G73" s="12"/>
      <c r="H73" s="12"/>
      <c r="I73" s="35"/>
      <c r="J73" s="35"/>
    </row>
    <row r="74" spans="1:12" x14ac:dyDescent="0.2">
      <c r="D74" s="4"/>
      <c r="F74" s="12"/>
      <c r="G74" s="12"/>
      <c r="H74" s="12"/>
      <c r="I74" s="35"/>
      <c r="J74" s="35"/>
    </row>
    <row r="75" spans="1:12" x14ac:dyDescent="0.2">
      <c r="D75" s="4"/>
      <c r="F75" s="12"/>
      <c r="G75" s="12"/>
      <c r="H75" s="12"/>
      <c r="I75" s="35"/>
      <c r="J75" s="35"/>
    </row>
    <row r="76" spans="1:12" x14ac:dyDescent="0.2">
      <c r="D76" s="4"/>
      <c r="F76" s="12"/>
      <c r="G76" s="12"/>
      <c r="H76" s="12"/>
      <c r="I76" s="35"/>
      <c r="J76" s="35"/>
    </row>
    <row r="77" spans="1:12" x14ac:dyDescent="0.2">
      <c r="D77" s="4"/>
      <c r="F77" s="12"/>
      <c r="G77" s="12"/>
      <c r="H77" s="12"/>
      <c r="I77" s="35"/>
      <c r="J77" s="35"/>
    </row>
    <row r="78" spans="1:12" x14ac:dyDescent="0.2">
      <c r="D78" s="4"/>
      <c r="F78" s="12"/>
      <c r="G78" s="12"/>
      <c r="H78" s="12"/>
      <c r="I78" s="35"/>
      <c r="J78" s="35"/>
    </row>
    <row r="79" spans="1:12" x14ac:dyDescent="0.2">
      <c r="D79" s="4"/>
      <c r="F79" s="12"/>
      <c r="G79" s="12"/>
      <c r="H79" s="12"/>
      <c r="I79" s="35"/>
      <c r="J79" s="35"/>
    </row>
    <row r="80" spans="1:12" x14ac:dyDescent="0.2">
      <c r="D80" s="4"/>
      <c r="F80" s="12"/>
      <c r="G80" s="12"/>
      <c r="H80" s="12"/>
      <c r="I80" s="35"/>
      <c r="J80" s="35"/>
    </row>
    <row r="81" spans="4:10" x14ac:dyDescent="0.2">
      <c r="D81" s="4"/>
      <c r="F81" s="12"/>
      <c r="G81" s="12"/>
      <c r="H81" s="12"/>
      <c r="I81" s="35"/>
      <c r="J81" s="35"/>
    </row>
    <row r="82" spans="4:10" x14ac:dyDescent="0.2">
      <c r="D82" s="4"/>
      <c r="F82" s="12"/>
      <c r="G82" s="12"/>
      <c r="H82" s="12"/>
      <c r="I82" s="35"/>
      <c r="J82" s="35"/>
    </row>
    <row r="83" spans="4:10" x14ac:dyDescent="0.2">
      <c r="D83" s="4"/>
      <c r="F83" s="12"/>
      <c r="G83" s="12"/>
      <c r="H83" s="12"/>
      <c r="I83" s="35"/>
      <c r="J83" s="35"/>
    </row>
    <row r="84" spans="4:10" x14ac:dyDescent="0.2">
      <c r="D84" s="4"/>
      <c r="F84" s="12"/>
      <c r="G84" s="12"/>
      <c r="H84" s="12"/>
      <c r="I84" s="35"/>
      <c r="J84" s="35"/>
    </row>
    <row r="85" spans="4:10" x14ac:dyDescent="0.2">
      <c r="D85" s="4"/>
      <c r="F85" s="12"/>
      <c r="G85" s="12"/>
      <c r="H85" s="12"/>
      <c r="I85" s="35"/>
      <c r="J85" s="35"/>
    </row>
    <row r="86" spans="4:10" x14ac:dyDescent="0.2">
      <c r="D86" s="4"/>
      <c r="F86" s="12"/>
      <c r="G86" s="12"/>
      <c r="H86" s="12"/>
      <c r="I86" s="35"/>
      <c r="J86" s="35"/>
    </row>
    <row r="87" spans="4:10" x14ac:dyDescent="0.2">
      <c r="D87" s="4"/>
      <c r="F87" s="12"/>
      <c r="G87" s="12"/>
      <c r="H87" s="12"/>
      <c r="I87" s="35"/>
      <c r="J87" s="35"/>
    </row>
    <row r="88" spans="4:10" x14ac:dyDescent="0.2">
      <c r="D88" s="4"/>
      <c r="F88" s="12"/>
      <c r="G88" s="12"/>
      <c r="H88" s="12"/>
      <c r="I88" s="35"/>
      <c r="J88" s="35"/>
    </row>
    <row r="89" spans="4:10" x14ac:dyDescent="0.2">
      <c r="D89" s="4"/>
      <c r="F89" s="12"/>
      <c r="G89" s="12"/>
      <c r="H89" s="12"/>
      <c r="I89" s="35"/>
      <c r="J89" s="35"/>
    </row>
    <row r="90" spans="4:10" x14ac:dyDescent="0.2">
      <c r="D90" s="4"/>
      <c r="F90" s="12"/>
      <c r="G90" s="12"/>
      <c r="H90" s="12"/>
      <c r="I90" s="35"/>
      <c r="J90" s="35"/>
    </row>
    <row r="91" spans="4:10" x14ac:dyDescent="0.2">
      <c r="D91" s="4"/>
      <c r="F91" s="12"/>
      <c r="G91" s="12"/>
      <c r="H91" s="12"/>
      <c r="I91" s="35"/>
      <c r="J91" s="35"/>
    </row>
    <row r="92" spans="4:10" x14ac:dyDescent="0.2">
      <c r="D92" s="4"/>
      <c r="F92" s="12"/>
      <c r="G92" s="12"/>
      <c r="H92" s="12"/>
      <c r="I92" s="35"/>
      <c r="J92" s="35"/>
    </row>
    <row r="93" spans="4:10" x14ac:dyDescent="0.2">
      <c r="D93" s="4"/>
      <c r="F93" s="12"/>
      <c r="G93" s="12"/>
      <c r="H93" s="12"/>
      <c r="I93" s="35"/>
      <c r="J93" s="35"/>
    </row>
    <row r="94" spans="4:10" x14ac:dyDescent="0.2">
      <c r="D94" s="4"/>
      <c r="F94" s="12"/>
      <c r="G94" s="12"/>
      <c r="H94" s="12"/>
      <c r="I94" s="35"/>
      <c r="J94" s="35"/>
    </row>
    <row r="95" spans="4:10" x14ac:dyDescent="0.2">
      <c r="D95" s="4"/>
      <c r="F95" s="12"/>
      <c r="G95" s="12"/>
      <c r="H95" s="12"/>
      <c r="I95" s="35"/>
      <c r="J95" s="35"/>
    </row>
    <row r="96" spans="4:10" x14ac:dyDescent="0.2">
      <c r="D96" s="4"/>
      <c r="F96" s="12"/>
      <c r="G96" s="12"/>
      <c r="H96" s="12"/>
      <c r="I96" s="35"/>
      <c r="J96" s="35"/>
    </row>
    <row r="97" spans="4:10" x14ac:dyDescent="0.2">
      <c r="D97" s="4"/>
      <c r="F97" s="12"/>
      <c r="G97" s="12"/>
      <c r="H97" s="12"/>
      <c r="I97" s="35"/>
      <c r="J97" s="35"/>
    </row>
    <row r="98" spans="4:10" x14ac:dyDescent="0.2">
      <c r="D98" s="4"/>
      <c r="F98" s="12"/>
      <c r="G98" s="12"/>
      <c r="H98" s="12"/>
      <c r="I98" s="35"/>
      <c r="J98" s="35"/>
    </row>
    <row r="99" spans="4:10" x14ac:dyDescent="0.2">
      <c r="D99" s="4"/>
      <c r="F99" s="12"/>
      <c r="G99" s="12"/>
      <c r="H99" s="12"/>
      <c r="I99" s="35"/>
      <c r="J99" s="35"/>
    </row>
    <row r="100" spans="4:10" x14ac:dyDescent="0.2">
      <c r="D100" s="4"/>
      <c r="F100" s="12"/>
      <c r="G100" s="12"/>
      <c r="H100" s="12"/>
      <c r="I100" s="35"/>
      <c r="J100" s="35"/>
    </row>
    <row r="101" spans="4:10" x14ac:dyDescent="0.2">
      <c r="D101" s="4"/>
      <c r="F101" s="12"/>
      <c r="G101" s="12"/>
      <c r="H101" s="12"/>
      <c r="I101" s="35"/>
      <c r="J101" s="35"/>
    </row>
    <row r="102" spans="4:10" x14ac:dyDescent="0.2">
      <c r="D102" s="4"/>
      <c r="F102" s="12"/>
      <c r="G102" s="12"/>
      <c r="H102" s="12"/>
      <c r="I102" s="35"/>
      <c r="J102" s="35"/>
    </row>
    <row r="103" spans="4:10" x14ac:dyDescent="0.2">
      <c r="D103" s="4"/>
      <c r="F103" s="12"/>
      <c r="G103" s="12"/>
      <c r="H103" s="12"/>
      <c r="I103" s="35"/>
      <c r="J103" s="35"/>
    </row>
    <row r="104" spans="4:10" x14ac:dyDescent="0.2">
      <c r="D104" s="4"/>
      <c r="F104" s="12"/>
      <c r="G104" s="12"/>
      <c r="H104" s="12"/>
      <c r="I104" s="35"/>
      <c r="J104" s="35"/>
    </row>
    <row r="105" spans="4:10" x14ac:dyDescent="0.2">
      <c r="D105" s="4"/>
      <c r="F105" s="12"/>
      <c r="G105" s="12"/>
      <c r="H105" s="12"/>
      <c r="I105" s="35"/>
      <c r="J105" s="35"/>
    </row>
    <row r="106" spans="4:10" x14ac:dyDescent="0.2">
      <c r="D106" s="4"/>
      <c r="F106" s="12"/>
      <c r="G106" s="12"/>
      <c r="H106" s="12"/>
      <c r="I106" s="35"/>
      <c r="J106" s="35"/>
    </row>
    <row r="107" spans="4:10" x14ac:dyDescent="0.2">
      <c r="D107" s="4"/>
      <c r="F107" s="12"/>
      <c r="G107" s="12"/>
      <c r="H107" s="12"/>
      <c r="I107" s="35"/>
      <c r="J107" s="35"/>
    </row>
    <row r="108" spans="4:10" x14ac:dyDescent="0.2">
      <c r="D108" s="4"/>
      <c r="F108" s="12"/>
      <c r="G108" s="12"/>
      <c r="H108" s="12"/>
      <c r="I108" s="35"/>
      <c r="J108" s="35"/>
    </row>
    <row r="109" spans="4:10" x14ac:dyDescent="0.2">
      <c r="D109" s="4"/>
      <c r="F109" s="12"/>
      <c r="G109" s="12"/>
      <c r="H109" s="12"/>
      <c r="I109" s="35"/>
      <c r="J109" s="35"/>
    </row>
    <row r="110" spans="4:10" x14ac:dyDescent="0.2">
      <c r="D110" s="4"/>
      <c r="F110" s="12"/>
      <c r="G110" s="12"/>
      <c r="H110" s="12"/>
      <c r="I110" s="35"/>
      <c r="J110" s="35"/>
    </row>
    <row r="111" spans="4:10" x14ac:dyDescent="0.2">
      <c r="D111" s="4"/>
      <c r="F111" s="12"/>
      <c r="G111" s="12"/>
      <c r="H111" s="12"/>
      <c r="I111" s="35"/>
      <c r="J111" s="35"/>
    </row>
    <row r="112" spans="4:10" x14ac:dyDescent="0.2">
      <c r="D112" s="4"/>
      <c r="F112" s="12"/>
      <c r="G112" s="12"/>
      <c r="H112" s="12"/>
      <c r="I112" s="35"/>
      <c r="J112" s="35"/>
    </row>
    <row r="113" spans="4:10" x14ac:dyDescent="0.2">
      <c r="D113" s="4"/>
      <c r="F113" s="12"/>
      <c r="G113" s="12"/>
      <c r="H113" s="12"/>
      <c r="I113" s="35"/>
      <c r="J113" s="35"/>
    </row>
    <row r="114" spans="4:10" x14ac:dyDescent="0.2">
      <c r="D114" s="4"/>
      <c r="F114" s="12"/>
      <c r="G114" s="12"/>
      <c r="H114" s="12"/>
      <c r="I114" s="35"/>
      <c r="J114" s="35"/>
    </row>
    <row r="115" spans="4:10" x14ac:dyDescent="0.2">
      <c r="D115" s="4"/>
      <c r="F115" s="12"/>
      <c r="G115" s="12"/>
      <c r="H115" s="12"/>
      <c r="I115" s="35"/>
      <c r="J115" s="35"/>
    </row>
    <row r="116" spans="4:10" x14ac:dyDescent="0.2">
      <c r="D116" s="4"/>
      <c r="F116" s="12"/>
      <c r="G116" s="12"/>
      <c r="H116" s="12"/>
      <c r="I116" s="35"/>
      <c r="J116" s="35"/>
    </row>
    <row r="117" spans="4:10" x14ac:dyDescent="0.2">
      <c r="D117" s="4"/>
      <c r="F117" s="12"/>
      <c r="G117" s="12"/>
      <c r="H117" s="12"/>
      <c r="I117" s="35"/>
      <c r="J117" s="35"/>
    </row>
    <row r="118" spans="4:10" x14ac:dyDescent="0.2">
      <c r="D118" s="4"/>
      <c r="F118" s="12"/>
      <c r="G118" s="12"/>
      <c r="H118" s="12"/>
      <c r="I118" s="35"/>
      <c r="J118" s="35"/>
    </row>
    <row r="119" spans="4:10" x14ac:dyDescent="0.2">
      <c r="D119" s="4"/>
      <c r="F119" s="12"/>
      <c r="G119" s="12"/>
      <c r="H119" s="12"/>
      <c r="I119" s="35"/>
      <c r="J119" s="35"/>
    </row>
    <row r="120" spans="4:10" x14ac:dyDescent="0.2">
      <c r="D120" s="4"/>
      <c r="F120" s="12"/>
      <c r="G120" s="12"/>
      <c r="H120" s="12"/>
      <c r="I120" s="35"/>
      <c r="J120" s="35"/>
    </row>
    <row r="121" spans="4:10" x14ac:dyDescent="0.2">
      <c r="D121" s="4"/>
      <c r="F121" s="12"/>
      <c r="G121" s="12"/>
      <c r="H121" s="12"/>
      <c r="I121" s="35"/>
      <c r="J121" s="35"/>
    </row>
    <row r="122" spans="4:10" x14ac:dyDescent="0.2">
      <c r="D122" s="4"/>
      <c r="F122" s="12"/>
      <c r="G122" s="12"/>
      <c r="H122" s="12"/>
      <c r="I122" s="35"/>
      <c r="J122" s="35"/>
    </row>
    <row r="123" spans="4:10" x14ac:dyDescent="0.2">
      <c r="D123" s="4"/>
      <c r="F123" s="12"/>
      <c r="G123" s="12"/>
      <c r="H123" s="12"/>
      <c r="I123" s="35"/>
      <c r="J123" s="35"/>
    </row>
    <row r="124" spans="4:10" x14ac:dyDescent="0.2">
      <c r="D124" s="4"/>
      <c r="F124" s="12"/>
      <c r="G124" s="12"/>
      <c r="H124" s="12"/>
      <c r="I124" s="35"/>
      <c r="J124" s="35"/>
    </row>
    <row r="125" spans="4:10" x14ac:dyDescent="0.2">
      <c r="D125" s="4"/>
      <c r="F125" s="12"/>
      <c r="G125" s="12"/>
      <c r="H125" s="12"/>
      <c r="I125" s="35"/>
      <c r="J125" s="35"/>
    </row>
    <row r="126" spans="4:10" x14ac:dyDescent="0.2">
      <c r="D126" s="4"/>
      <c r="F126" s="12"/>
      <c r="G126" s="12"/>
      <c r="H126" s="12"/>
      <c r="I126" s="35"/>
      <c r="J126" s="35"/>
    </row>
    <row r="127" spans="4:10" x14ac:dyDescent="0.2">
      <c r="D127" s="4"/>
      <c r="F127" s="12"/>
      <c r="G127" s="12"/>
      <c r="H127" s="12"/>
      <c r="I127" s="35"/>
      <c r="J127" s="35"/>
    </row>
    <row r="128" spans="4:10" x14ac:dyDescent="0.2">
      <c r="D128" s="4"/>
      <c r="F128" s="12"/>
      <c r="G128" s="12"/>
      <c r="H128" s="12"/>
      <c r="I128" s="35"/>
      <c r="J128" s="35"/>
    </row>
    <row r="129" spans="4:10" x14ac:dyDescent="0.2">
      <c r="D129" s="4"/>
      <c r="F129" s="12"/>
      <c r="G129" s="12"/>
      <c r="H129" s="12"/>
      <c r="I129" s="35"/>
      <c r="J129" s="35"/>
    </row>
    <row r="130" spans="4:10" x14ac:dyDescent="0.2">
      <c r="D130" s="4"/>
      <c r="F130" s="12"/>
      <c r="G130" s="12"/>
      <c r="H130" s="12"/>
      <c r="I130" s="35"/>
      <c r="J130" s="35"/>
    </row>
    <row r="131" spans="4:10" x14ac:dyDescent="0.2">
      <c r="D131" s="4"/>
      <c r="F131" s="12"/>
      <c r="G131" s="12"/>
      <c r="H131" s="12"/>
      <c r="I131" s="35"/>
      <c r="J131" s="35"/>
    </row>
    <row r="132" spans="4:10" x14ac:dyDescent="0.2">
      <c r="D132" s="4"/>
      <c r="F132" s="12"/>
      <c r="G132" s="12"/>
      <c r="H132" s="12"/>
      <c r="I132" s="35"/>
      <c r="J132" s="35"/>
    </row>
    <row r="133" spans="4:10" x14ac:dyDescent="0.2">
      <c r="D133" s="4"/>
      <c r="F133" s="12"/>
      <c r="G133" s="12"/>
      <c r="H133" s="12"/>
      <c r="I133" s="35"/>
      <c r="J133" s="35"/>
    </row>
    <row r="134" spans="4:10" x14ac:dyDescent="0.2">
      <c r="D134" s="4"/>
      <c r="F134" s="12"/>
      <c r="G134" s="12"/>
      <c r="H134" s="12"/>
      <c r="I134" s="35"/>
      <c r="J134" s="35"/>
    </row>
    <row r="135" spans="4:10" x14ac:dyDescent="0.2">
      <c r="D135" s="4"/>
      <c r="F135" s="12"/>
      <c r="G135" s="12"/>
      <c r="H135" s="12"/>
      <c r="I135" s="35"/>
      <c r="J135" s="35"/>
    </row>
    <row r="136" spans="4:10" x14ac:dyDescent="0.2">
      <c r="D136" s="4"/>
      <c r="F136" s="12"/>
      <c r="G136" s="12"/>
      <c r="H136" s="12"/>
      <c r="I136" s="35"/>
      <c r="J136" s="35"/>
    </row>
    <row r="137" spans="4:10" x14ac:dyDescent="0.2">
      <c r="D137" s="4"/>
      <c r="F137" s="12"/>
      <c r="G137" s="12"/>
      <c r="H137" s="12"/>
      <c r="I137" s="35"/>
      <c r="J137" s="35"/>
    </row>
    <row r="138" spans="4:10" x14ac:dyDescent="0.2">
      <c r="D138" s="4"/>
      <c r="F138" s="12"/>
      <c r="G138" s="12"/>
      <c r="H138" s="12"/>
      <c r="I138" s="35"/>
      <c r="J138" s="35"/>
    </row>
    <row r="139" spans="4:10" x14ac:dyDescent="0.2">
      <c r="D139" s="4"/>
      <c r="F139" s="12"/>
      <c r="G139" s="12"/>
      <c r="H139" s="12"/>
      <c r="I139" s="35"/>
      <c r="J139" s="35"/>
    </row>
    <row r="140" spans="4:10" x14ac:dyDescent="0.2">
      <c r="D140" s="4"/>
      <c r="F140" s="12"/>
      <c r="G140" s="12"/>
      <c r="H140" s="12"/>
      <c r="I140" s="35"/>
      <c r="J140" s="35"/>
    </row>
    <row r="141" spans="4:10" x14ac:dyDescent="0.2">
      <c r="D141" s="4"/>
      <c r="F141" s="12"/>
      <c r="G141" s="12"/>
      <c r="H141" s="12"/>
      <c r="I141" s="35"/>
      <c r="J141" s="35"/>
    </row>
    <row r="142" spans="4:10" x14ac:dyDescent="0.2">
      <c r="D142" s="4"/>
      <c r="F142" s="12"/>
      <c r="G142" s="12"/>
      <c r="H142" s="12"/>
      <c r="I142" s="35"/>
      <c r="J142" s="35"/>
    </row>
    <row r="143" spans="4:10" x14ac:dyDescent="0.2">
      <c r="D143" s="4"/>
      <c r="F143" s="12"/>
      <c r="G143" s="12"/>
      <c r="H143" s="12"/>
      <c r="I143" s="35"/>
      <c r="J143" s="35"/>
    </row>
    <row r="144" spans="4:10" x14ac:dyDescent="0.2">
      <c r="D144" s="4"/>
      <c r="F144" s="12"/>
      <c r="G144" s="12"/>
      <c r="H144" s="12"/>
      <c r="I144" s="35"/>
      <c r="J144" s="35"/>
    </row>
    <row r="145" spans="4:10" x14ac:dyDescent="0.2">
      <c r="D145" s="4"/>
      <c r="F145" s="12"/>
      <c r="G145" s="12"/>
      <c r="H145" s="12"/>
      <c r="I145" s="35"/>
      <c r="J145" s="35"/>
    </row>
    <row r="146" spans="4:10" x14ac:dyDescent="0.2">
      <c r="D146" s="4"/>
      <c r="F146" s="12"/>
      <c r="G146" s="12"/>
      <c r="H146" s="12"/>
      <c r="I146" s="35"/>
      <c r="J146" s="35"/>
    </row>
    <row r="147" spans="4:10" x14ac:dyDescent="0.2">
      <c r="D147" s="4"/>
    </row>
    <row r="148" spans="4:10" x14ac:dyDescent="0.2">
      <c r="D148" s="4"/>
    </row>
    <row r="149" spans="4:10" x14ac:dyDescent="0.2">
      <c r="D149" s="4"/>
    </row>
    <row r="150" spans="4:10" x14ac:dyDescent="0.2">
      <c r="D150" s="4"/>
    </row>
    <row r="151" spans="4:10" x14ac:dyDescent="0.2">
      <c r="D151" s="4"/>
    </row>
    <row r="152" spans="4:10" x14ac:dyDescent="0.2">
      <c r="D152" s="4"/>
    </row>
    <row r="153" spans="4:10" x14ac:dyDescent="0.2">
      <c r="D153" s="4"/>
    </row>
    <row r="154" spans="4:10" x14ac:dyDescent="0.2">
      <c r="D154" s="4"/>
    </row>
    <row r="155" spans="4:10" x14ac:dyDescent="0.2">
      <c r="D155" s="4"/>
    </row>
    <row r="156" spans="4:10" x14ac:dyDescent="0.2">
      <c r="D156" s="4"/>
    </row>
    <row r="157" spans="4:10" x14ac:dyDescent="0.2">
      <c r="D157" s="4"/>
    </row>
    <row r="158" spans="4:10" x14ac:dyDescent="0.2">
      <c r="D158" s="4"/>
    </row>
    <row r="159" spans="4:10" x14ac:dyDescent="0.2">
      <c r="D159" s="4"/>
    </row>
    <row r="160" spans="4:10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</sheetData>
  <mergeCells count="66">
    <mergeCell ref="E6:L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28:E28"/>
    <mergeCell ref="D29:E29"/>
    <mergeCell ref="D30:E30"/>
    <mergeCell ref="D31:E31"/>
    <mergeCell ref="D32:E32"/>
    <mergeCell ref="D34:E34"/>
    <mergeCell ref="L12:M12"/>
    <mergeCell ref="L13:M13"/>
    <mergeCell ref="L14:M14"/>
    <mergeCell ref="L15:M15"/>
    <mergeCell ref="L16:M16"/>
    <mergeCell ref="L24:M24"/>
    <mergeCell ref="L25:M25"/>
    <mergeCell ref="L26:M26"/>
    <mergeCell ref="L27:M27"/>
    <mergeCell ref="L18:M18"/>
    <mergeCell ref="L19:M19"/>
    <mergeCell ref="L20:M20"/>
    <mergeCell ref="L21:M21"/>
    <mergeCell ref="L22:M22"/>
    <mergeCell ref="L29:M29"/>
    <mergeCell ref="L52:M52"/>
    <mergeCell ref="L41:M41"/>
    <mergeCell ref="L42:M42"/>
    <mergeCell ref="L43:M43"/>
    <mergeCell ref="L44:M44"/>
    <mergeCell ref="L45:M45"/>
    <mergeCell ref="L46:M46"/>
    <mergeCell ref="L47:M47"/>
    <mergeCell ref="L49:M49"/>
    <mergeCell ref="L50:M50"/>
    <mergeCell ref="L35:M35"/>
    <mergeCell ref="L36:M36"/>
    <mergeCell ref="L37:M37"/>
    <mergeCell ref="L38:M38"/>
    <mergeCell ref="L39:M39"/>
    <mergeCell ref="L30:M30"/>
    <mergeCell ref="L31:M31"/>
    <mergeCell ref="L32:M32"/>
    <mergeCell ref="L34:M34"/>
    <mergeCell ref="L23:M23"/>
    <mergeCell ref="A1:O1"/>
    <mergeCell ref="A2:O2"/>
    <mergeCell ref="A3:O3"/>
    <mergeCell ref="A4:O4"/>
    <mergeCell ref="A5:O5"/>
    <mergeCell ref="D57:O57"/>
    <mergeCell ref="D60:E60"/>
    <mergeCell ref="K61:L61"/>
    <mergeCell ref="K62:L62"/>
    <mergeCell ref="L54:M54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6:IV65519"/>
  <sheetViews>
    <sheetView topLeftCell="A2" zoomScale="90" zoomScaleNormal="90" workbookViewId="0">
      <selection activeCell="B10" sqref="B10:I10"/>
    </sheetView>
  </sheetViews>
  <sheetFormatPr baseColWidth="10" defaultRowHeight="15" x14ac:dyDescent="0.25"/>
  <cols>
    <col min="1" max="1" width="2.7109375" customWidth="1"/>
    <col min="2" max="2" width="8.140625" customWidth="1"/>
    <col min="3" max="3" width="36.5703125" customWidth="1"/>
    <col min="4" max="4" width="15.140625" bestFit="1" customWidth="1"/>
    <col min="5" max="5" width="14.140625" bestFit="1" customWidth="1"/>
    <col min="6" max="8" width="15.140625" bestFit="1" customWidth="1"/>
    <col min="9" max="9" width="14.140625" bestFit="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9.42578125" customWidth="1"/>
    <col min="259" max="259" width="36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9.42578125" customWidth="1"/>
    <col min="515" max="515" width="36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9.42578125" customWidth="1"/>
    <col min="771" max="771" width="36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9.42578125" customWidth="1"/>
    <col min="1027" max="1027" width="36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9.42578125" customWidth="1"/>
    <col min="1283" max="1283" width="36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9.42578125" customWidth="1"/>
    <col min="1539" max="1539" width="36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9.42578125" customWidth="1"/>
    <col min="1795" max="1795" width="36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9.42578125" customWidth="1"/>
    <col min="2051" max="2051" width="36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9.42578125" customWidth="1"/>
    <col min="2307" max="2307" width="36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9.42578125" customWidth="1"/>
    <col min="2563" max="2563" width="36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9.42578125" customWidth="1"/>
    <col min="2819" max="2819" width="36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9.42578125" customWidth="1"/>
    <col min="3075" max="3075" width="36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9.42578125" customWidth="1"/>
    <col min="3331" max="3331" width="36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9.42578125" customWidth="1"/>
    <col min="3587" max="3587" width="36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9.42578125" customWidth="1"/>
    <col min="3843" max="3843" width="36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9.42578125" customWidth="1"/>
    <col min="4099" max="4099" width="36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9.42578125" customWidth="1"/>
    <col min="4355" max="4355" width="36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9.42578125" customWidth="1"/>
    <col min="4611" max="4611" width="36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9.42578125" customWidth="1"/>
    <col min="4867" max="4867" width="36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9.42578125" customWidth="1"/>
    <col min="5123" max="5123" width="36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9.42578125" customWidth="1"/>
    <col min="5379" max="5379" width="36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9.42578125" customWidth="1"/>
    <col min="5635" max="5635" width="36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9.42578125" customWidth="1"/>
    <col min="5891" max="5891" width="36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9.42578125" customWidth="1"/>
    <col min="6147" max="6147" width="36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9.42578125" customWidth="1"/>
    <col min="6403" max="6403" width="36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9.42578125" customWidth="1"/>
    <col min="6659" max="6659" width="36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9.42578125" customWidth="1"/>
    <col min="6915" max="6915" width="36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9.42578125" customWidth="1"/>
    <col min="7171" max="7171" width="36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9.42578125" customWidth="1"/>
    <col min="7427" max="7427" width="36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9.42578125" customWidth="1"/>
    <col min="7683" max="7683" width="36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9.42578125" customWidth="1"/>
    <col min="7939" max="7939" width="36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9.42578125" customWidth="1"/>
    <col min="8195" max="8195" width="36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9.42578125" customWidth="1"/>
    <col min="8451" max="8451" width="36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9.42578125" customWidth="1"/>
    <col min="8707" max="8707" width="36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9.42578125" customWidth="1"/>
    <col min="8963" max="8963" width="36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9.42578125" customWidth="1"/>
    <col min="9219" max="9219" width="36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9.42578125" customWidth="1"/>
    <col min="9475" max="9475" width="36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9.42578125" customWidth="1"/>
    <col min="9731" max="9731" width="36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9.42578125" customWidth="1"/>
    <col min="9987" max="9987" width="36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9.42578125" customWidth="1"/>
    <col min="10243" max="10243" width="36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9.42578125" customWidth="1"/>
    <col min="10499" max="10499" width="36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9.42578125" customWidth="1"/>
    <col min="10755" max="10755" width="36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9.42578125" customWidth="1"/>
    <col min="11011" max="11011" width="36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9.42578125" customWidth="1"/>
    <col min="11267" max="11267" width="36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9.42578125" customWidth="1"/>
    <col min="11523" max="11523" width="36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9.42578125" customWidth="1"/>
    <col min="11779" max="11779" width="36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9.42578125" customWidth="1"/>
    <col min="12035" max="12035" width="36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9.42578125" customWidth="1"/>
    <col min="12291" max="12291" width="36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9.42578125" customWidth="1"/>
    <col min="12547" max="12547" width="36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9.42578125" customWidth="1"/>
    <col min="12803" max="12803" width="36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9.42578125" customWidth="1"/>
    <col min="13059" max="13059" width="36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9.42578125" customWidth="1"/>
    <col min="13315" max="13315" width="36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9.42578125" customWidth="1"/>
    <col min="13571" max="13571" width="36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9.42578125" customWidth="1"/>
    <col min="13827" max="13827" width="36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9.42578125" customWidth="1"/>
    <col min="14083" max="14083" width="36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9.42578125" customWidth="1"/>
    <col min="14339" max="14339" width="36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9.42578125" customWidth="1"/>
    <col min="14595" max="14595" width="36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9.42578125" customWidth="1"/>
    <col min="14851" max="14851" width="36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9.42578125" customWidth="1"/>
    <col min="15107" max="15107" width="36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9.42578125" customWidth="1"/>
    <col min="15363" max="15363" width="36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9.42578125" customWidth="1"/>
    <col min="15619" max="15619" width="36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9.42578125" customWidth="1"/>
    <col min="15875" max="15875" width="36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9.42578125" customWidth="1"/>
    <col min="16131" max="16131" width="36.5703125" customWidth="1"/>
    <col min="16132" max="16137" width="21" customWidth="1"/>
    <col min="16138" max="16138" width="2.7109375" customWidth="1"/>
    <col min="16139" max="16383" width="0" hidden="1" customWidth="1"/>
  </cols>
  <sheetData>
    <row r="6" spans="2:9" x14ac:dyDescent="0.25">
      <c r="B6" s="464" t="s">
        <v>619</v>
      </c>
      <c r="C6" s="465"/>
      <c r="D6" s="465"/>
      <c r="E6" s="465"/>
      <c r="F6" s="465"/>
      <c r="G6" s="465"/>
      <c r="H6" s="465"/>
      <c r="I6" s="466"/>
    </row>
    <row r="7" spans="2:9" x14ac:dyDescent="0.25">
      <c r="B7" s="467" t="s">
        <v>249</v>
      </c>
      <c r="C7" s="468"/>
      <c r="D7" s="468"/>
      <c r="E7" s="468"/>
      <c r="F7" s="468"/>
      <c r="G7" s="468"/>
      <c r="H7" s="468"/>
      <c r="I7" s="469"/>
    </row>
    <row r="8" spans="2:9" x14ac:dyDescent="0.25">
      <c r="B8" s="470" t="s">
        <v>285</v>
      </c>
      <c r="C8" s="471"/>
      <c r="D8" s="471"/>
      <c r="E8" s="471"/>
      <c r="F8" s="471"/>
      <c r="G8" s="471"/>
      <c r="H8" s="471"/>
      <c r="I8" s="472"/>
    </row>
    <row r="9" spans="2:9" x14ac:dyDescent="0.25">
      <c r="B9" s="470" t="s">
        <v>286</v>
      </c>
      <c r="C9" s="471"/>
      <c r="D9" s="471"/>
      <c r="E9" s="471"/>
      <c r="F9" s="471"/>
      <c r="G9" s="471"/>
      <c r="H9" s="471"/>
      <c r="I9" s="472"/>
    </row>
    <row r="10" spans="2:9" x14ac:dyDescent="0.25">
      <c r="B10" s="473" t="s">
        <v>622</v>
      </c>
      <c r="C10" s="474"/>
      <c r="D10" s="474"/>
      <c r="E10" s="474"/>
      <c r="F10" s="474"/>
      <c r="G10" s="474"/>
      <c r="H10" s="474"/>
      <c r="I10" s="475"/>
    </row>
    <row r="11" spans="2:9" x14ac:dyDescent="0.25">
      <c r="B11" s="281"/>
      <c r="C11" s="281"/>
      <c r="D11" s="281"/>
      <c r="E11" s="281"/>
      <c r="F11" s="281"/>
      <c r="G11" s="281"/>
      <c r="H11" s="281"/>
      <c r="I11" s="281"/>
    </row>
    <row r="12" spans="2:9" x14ac:dyDescent="0.25">
      <c r="B12" s="497" t="s">
        <v>39</v>
      </c>
      <c r="C12" s="498"/>
      <c r="D12" s="503" t="s">
        <v>287</v>
      </c>
      <c r="E12" s="504"/>
      <c r="F12" s="504"/>
      <c r="G12" s="504"/>
      <c r="H12" s="505"/>
      <c r="I12" s="506" t="s">
        <v>288</v>
      </c>
    </row>
    <row r="13" spans="2:9" ht="24.75" x14ac:dyDescent="0.25">
      <c r="B13" s="499"/>
      <c r="C13" s="500"/>
      <c r="D13" s="282" t="s">
        <v>289</v>
      </c>
      <c r="E13" s="283" t="s">
        <v>290</v>
      </c>
      <c r="F13" s="282" t="s">
        <v>261</v>
      </c>
      <c r="G13" s="282" t="s">
        <v>262</v>
      </c>
      <c r="H13" s="282" t="s">
        <v>291</v>
      </c>
      <c r="I13" s="506"/>
    </row>
    <row r="14" spans="2:9" x14ac:dyDescent="0.25">
      <c r="B14" s="501"/>
      <c r="C14" s="502"/>
      <c r="D14" s="284">
        <v>1</v>
      </c>
      <c r="E14" s="284">
        <v>2</v>
      </c>
      <c r="F14" s="284" t="s">
        <v>292</v>
      </c>
      <c r="G14" s="284">
        <v>4</v>
      </c>
      <c r="H14" s="284">
        <v>5</v>
      </c>
      <c r="I14" s="284" t="s">
        <v>293</v>
      </c>
    </row>
    <row r="15" spans="2:9" x14ac:dyDescent="0.25">
      <c r="B15" s="285"/>
      <c r="C15" s="286"/>
      <c r="D15" s="287"/>
      <c r="E15" s="287"/>
      <c r="F15" s="287"/>
      <c r="G15" s="287"/>
      <c r="H15" s="287"/>
      <c r="I15" s="287"/>
    </row>
    <row r="16" spans="2:9" ht="17.25" customHeight="1" x14ac:dyDescent="0.25">
      <c r="B16" s="288"/>
      <c r="C16" s="289" t="s">
        <v>294</v>
      </c>
      <c r="D16" s="290">
        <v>104685100</v>
      </c>
      <c r="E16" s="290">
        <v>53454402</v>
      </c>
      <c r="F16" s="291">
        <f>+D16+E16</f>
        <v>158139502</v>
      </c>
      <c r="G16" s="292">
        <v>68888502</v>
      </c>
      <c r="H16" s="292">
        <v>68888502</v>
      </c>
      <c r="I16" s="292">
        <f>+F16-G16</f>
        <v>89251000</v>
      </c>
    </row>
    <row r="17" spans="2:256" x14ac:dyDescent="0.25">
      <c r="B17" s="288"/>
      <c r="C17" s="289" t="s">
        <v>295</v>
      </c>
      <c r="D17" s="290">
        <v>26957000</v>
      </c>
      <c r="E17" s="290">
        <v>11173108</v>
      </c>
      <c r="F17" s="291">
        <f t="shared" ref="F17:F19" si="0">+D17+E17</f>
        <v>38130108</v>
      </c>
      <c r="G17" s="292">
        <v>23364074</v>
      </c>
      <c r="H17" s="292">
        <v>23364074</v>
      </c>
      <c r="I17" s="292">
        <f t="shared" ref="I17:I19" si="1">+F17-G17</f>
        <v>14766034</v>
      </c>
      <c r="IV17" s="246"/>
    </row>
    <row r="18" spans="2:256" ht="24" x14ac:dyDescent="0.25">
      <c r="B18" s="288"/>
      <c r="C18" s="289" t="s">
        <v>296</v>
      </c>
      <c r="D18" s="290">
        <v>9224000</v>
      </c>
      <c r="E18" s="290">
        <v>1008346</v>
      </c>
      <c r="F18" s="291">
        <f t="shared" si="0"/>
        <v>10232346</v>
      </c>
      <c r="G18" s="423">
        <v>4227935</v>
      </c>
      <c r="H18" s="423">
        <v>4227935</v>
      </c>
      <c r="I18" s="423">
        <f t="shared" si="1"/>
        <v>6004411</v>
      </c>
    </row>
    <row r="19" spans="2:256" ht="24" x14ac:dyDescent="0.25">
      <c r="B19" s="288"/>
      <c r="C19" s="289" t="s">
        <v>297</v>
      </c>
      <c r="D19" s="290">
        <v>22297000</v>
      </c>
      <c r="E19" s="290">
        <v>289039</v>
      </c>
      <c r="F19" s="291">
        <f t="shared" si="0"/>
        <v>22586039</v>
      </c>
      <c r="G19" s="423">
        <v>10602943</v>
      </c>
      <c r="H19" s="423">
        <v>10180703</v>
      </c>
      <c r="I19" s="423">
        <f t="shared" si="1"/>
        <v>11983096</v>
      </c>
    </row>
    <row r="20" spans="2:256" x14ac:dyDescent="0.25">
      <c r="B20" s="288"/>
      <c r="C20" s="289"/>
      <c r="D20" s="290"/>
      <c r="E20" s="290"/>
      <c r="F20" s="291"/>
      <c r="G20" s="290"/>
      <c r="H20" s="290"/>
      <c r="I20" s="291"/>
    </row>
    <row r="21" spans="2:256" x14ac:dyDescent="0.25">
      <c r="B21" s="288"/>
      <c r="C21" s="289"/>
      <c r="D21" s="290"/>
      <c r="E21" s="290"/>
      <c r="F21" s="291"/>
      <c r="G21" s="290"/>
      <c r="H21" s="290"/>
      <c r="I21" s="291"/>
    </row>
    <row r="22" spans="2:256" x14ac:dyDescent="0.25">
      <c r="B22" s="288"/>
      <c r="C22" s="289"/>
      <c r="D22" s="290"/>
      <c r="E22" s="290"/>
      <c r="F22" s="291"/>
      <c r="G22" s="290"/>
      <c r="H22" s="290"/>
      <c r="I22" s="291"/>
    </row>
    <row r="23" spans="2:256" x14ac:dyDescent="0.25">
      <c r="B23" s="288"/>
      <c r="C23" s="289"/>
      <c r="D23" s="290"/>
      <c r="E23" s="290"/>
      <c r="F23" s="291"/>
      <c r="G23" s="290"/>
      <c r="H23" s="290"/>
      <c r="I23" s="291"/>
    </row>
    <row r="24" spans="2:256" x14ac:dyDescent="0.25">
      <c r="B24" s="288"/>
      <c r="C24" s="289"/>
      <c r="D24" s="290"/>
      <c r="E24" s="290"/>
      <c r="F24" s="291"/>
      <c r="G24" s="290"/>
      <c r="H24" s="290"/>
      <c r="I24" s="291"/>
    </row>
    <row r="25" spans="2:256" x14ac:dyDescent="0.25">
      <c r="B25" s="293"/>
      <c r="C25" s="294"/>
      <c r="D25" s="295"/>
      <c r="E25" s="295"/>
      <c r="F25" s="295"/>
      <c r="G25" s="295"/>
      <c r="H25" s="295"/>
      <c r="I25" s="295"/>
    </row>
    <row r="26" spans="2:256" x14ac:dyDescent="0.25">
      <c r="B26" s="296"/>
      <c r="C26" s="297" t="s">
        <v>298</v>
      </c>
      <c r="D26" s="298">
        <f>SUM(D16:D25)</f>
        <v>163163100</v>
      </c>
      <c r="E26" s="298">
        <f t="shared" ref="E26:I26" si="2">SUM(E16:E25)</f>
        <v>65924895</v>
      </c>
      <c r="F26" s="298">
        <f t="shared" si="2"/>
        <v>229087995</v>
      </c>
      <c r="G26" s="298">
        <f>SUM(G16:G19)</f>
        <v>107083454</v>
      </c>
      <c r="H26" s="298">
        <f t="shared" si="2"/>
        <v>106661214</v>
      </c>
      <c r="I26" s="298">
        <f t="shared" si="2"/>
        <v>122004541</v>
      </c>
    </row>
    <row r="27" spans="2:256" x14ac:dyDescent="0.25">
      <c r="D27" s="246"/>
      <c r="E27" s="246"/>
      <c r="F27" s="246"/>
      <c r="G27" s="246"/>
      <c r="H27" s="246"/>
      <c r="I27" s="246"/>
    </row>
    <row r="28" spans="2:256" x14ac:dyDescent="0.25">
      <c r="D28" s="299"/>
      <c r="E28" s="299"/>
      <c r="F28" s="299"/>
      <c r="G28" s="299"/>
      <c r="H28" s="299"/>
      <c r="I28" s="299"/>
      <c r="IV28" s="246"/>
    </row>
    <row r="29" spans="2:256" x14ac:dyDescent="0.25">
      <c r="D29" s="246"/>
      <c r="E29" s="246"/>
      <c r="F29" s="246"/>
      <c r="G29" s="246"/>
      <c r="H29" s="246"/>
    </row>
    <row r="65519" spans="6:6" x14ac:dyDescent="0.25">
      <c r="F65519" s="246"/>
    </row>
  </sheetData>
  <mergeCells count="8">
    <mergeCell ref="B12:C14"/>
    <mergeCell ref="D12:H12"/>
    <mergeCell ref="I12:I13"/>
    <mergeCell ref="B6:I6"/>
    <mergeCell ref="B7:I7"/>
    <mergeCell ref="B8:I8"/>
    <mergeCell ref="B9:I9"/>
    <mergeCell ref="B10:I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J84"/>
  <sheetViews>
    <sheetView topLeftCell="B1" zoomScale="90" zoomScaleNormal="90" workbookViewId="0">
      <selection activeCell="H25" sqref="H25"/>
    </sheetView>
  </sheetViews>
  <sheetFormatPr baseColWidth="10" defaultRowHeight="15" x14ac:dyDescent="0.25"/>
  <cols>
    <col min="1" max="1" width="5" style="300" hidden="1" customWidth="1"/>
    <col min="2" max="2" width="9.140625" customWidth="1"/>
    <col min="3" max="3" width="54.42578125" customWidth="1"/>
    <col min="4" max="4" width="11.28515625" style="246" bestFit="1" customWidth="1"/>
    <col min="5" max="5" width="12.7109375" style="246" bestFit="1" customWidth="1"/>
    <col min="6" max="7" width="11.28515625" style="246" bestFit="1" customWidth="1"/>
    <col min="8" max="8" width="13.85546875" style="246" customWidth="1"/>
    <col min="9" max="9" width="11.140625" style="246" bestFit="1" customWidth="1"/>
  </cols>
  <sheetData>
    <row r="3" spans="1:9" x14ac:dyDescent="0.25">
      <c r="B3" s="464" t="s">
        <v>619</v>
      </c>
      <c r="C3" s="465"/>
      <c r="D3" s="465"/>
      <c r="E3" s="465"/>
      <c r="F3" s="465"/>
      <c r="G3" s="465"/>
      <c r="H3" s="465"/>
      <c r="I3" s="466"/>
    </row>
    <row r="4" spans="1:9" x14ac:dyDescent="0.25">
      <c r="B4" s="467" t="s">
        <v>249</v>
      </c>
      <c r="C4" s="468"/>
      <c r="D4" s="468"/>
      <c r="E4" s="468"/>
      <c r="F4" s="468"/>
      <c r="G4" s="468"/>
      <c r="H4" s="468"/>
      <c r="I4" s="469"/>
    </row>
    <row r="5" spans="1:9" x14ac:dyDescent="0.25">
      <c r="B5" s="470" t="s">
        <v>285</v>
      </c>
      <c r="C5" s="471"/>
      <c r="D5" s="471"/>
      <c r="E5" s="471"/>
      <c r="F5" s="471"/>
      <c r="G5" s="471"/>
      <c r="H5" s="471"/>
      <c r="I5" s="472"/>
    </row>
    <row r="6" spans="1:9" x14ac:dyDescent="0.25">
      <c r="B6" s="470" t="s">
        <v>299</v>
      </c>
      <c r="C6" s="471"/>
      <c r="D6" s="471"/>
      <c r="E6" s="471"/>
      <c r="F6" s="471"/>
      <c r="G6" s="471"/>
      <c r="H6" s="471"/>
      <c r="I6" s="472"/>
    </row>
    <row r="7" spans="1:9" x14ac:dyDescent="0.25">
      <c r="B7" s="473" t="s">
        <v>622</v>
      </c>
      <c r="C7" s="474"/>
      <c r="D7" s="474"/>
      <c r="E7" s="474"/>
      <c r="F7" s="474"/>
      <c r="G7" s="474"/>
      <c r="H7" s="474"/>
      <c r="I7" s="475"/>
    </row>
    <row r="8" spans="1:9" x14ac:dyDescent="0.25">
      <c r="B8" s="281"/>
      <c r="C8" s="281"/>
      <c r="D8" s="225"/>
      <c r="E8" s="225"/>
      <c r="F8" s="225"/>
      <c r="G8" s="225"/>
      <c r="H8" s="225"/>
      <c r="I8" s="225"/>
    </row>
    <row r="9" spans="1:9" x14ac:dyDescent="0.25">
      <c r="B9" s="497" t="s">
        <v>39</v>
      </c>
      <c r="C9" s="498"/>
      <c r="D9" s="479" t="s">
        <v>287</v>
      </c>
      <c r="E9" s="480"/>
      <c r="F9" s="480"/>
      <c r="G9" s="480"/>
      <c r="H9" s="481"/>
      <c r="I9" s="482" t="s">
        <v>288</v>
      </c>
    </row>
    <row r="10" spans="1:9" ht="24.75" x14ac:dyDescent="0.25">
      <c r="B10" s="499"/>
      <c r="C10" s="500"/>
      <c r="D10" s="227" t="s">
        <v>289</v>
      </c>
      <c r="E10" s="228" t="s">
        <v>290</v>
      </c>
      <c r="F10" s="227" t="s">
        <v>261</v>
      </c>
      <c r="G10" s="227" t="s">
        <v>262</v>
      </c>
      <c r="H10" s="227" t="s">
        <v>291</v>
      </c>
      <c r="I10" s="482"/>
    </row>
    <row r="11" spans="1:9" x14ac:dyDescent="0.25">
      <c r="B11" s="501"/>
      <c r="C11" s="502"/>
      <c r="D11" s="229">
        <v>1</v>
      </c>
      <c r="E11" s="229">
        <v>2</v>
      </c>
      <c r="F11" s="229" t="s">
        <v>292</v>
      </c>
      <c r="G11" s="229">
        <v>4</v>
      </c>
      <c r="H11" s="229">
        <v>5</v>
      </c>
      <c r="I11" s="229" t="s">
        <v>293</v>
      </c>
    </row>
    <row r="12" spans="1:9" x14ac:dyDescent="0.25">
      <c r="B12" s="507" t="s">
        <v>213</v>
      </c>
      <c r="C12" s="508"/>
      <c r="D12" s="301">
        <f t="shared" ref="D12:I12" si="0">SUM(D13:D19)</f>
        <v>35102000</v>
      </c>
      <c r="E12" s="301">
        <f t="shared" si="0"/>
        <v>1208745</v>
      </c>
      <c r="F12" s="301">
        <f t="shared" si="0"/>
        <v>36310745</v>
      </c>
      <c r="G12" s="301">
        <f t="shared" si="0"/>
        <v>16820423</v>
      </c>
      <c r="H12" s="301">
        <f t="shared" si="0"/>
        <v>16820423</v>
      </c>
      <c r="I12" s="301">
        <f t="shared" si="0"/>
        <v>19490322</v>
      </c>
    </row>
    <row r="13" spans="1:9" x14ac:dyDescent="0.25">
      <c r="A13" s="300">
        <v>1100</v>
      </c>
      <c r="B13" s="302"/>
      <c r="C13" s="303" t="s">
        <v>300</v>
      </c>
      <c r="D13" s="304">
        <v>13715000</v>
      </c>
      <c r="E13" s="304">
        <v>0</v>
      </c>
      <c r="F13" s="305">
        <f t="shared" ref="F13:F19" si="1">D13+E13</f>
        <v>13715000</v>
      </c>
      <c r="G13" s="304">
        <v>6701493</v>
      </c>
      <c r="H13" s="304">
        <v>6701493</v>
      </c>
      <c r="I13" s="305">
        <f t="shared" ref="I13:I19" si="2">F13-G13</f>
        <v>7013507</v>
      </c>
    </row>
    <row r="14" spans="1:9" x14ac:dyDescent="0.25">
      <c r="A14" s="300">
        <v>1200</v>
      </c>
      <c r="B14" s="302"/>
      <c r="C14" s="303" t="s">
        <v>301</v>
      </c>
      <c r="D14" s="304">
        <v>0</v>
      </c>
      <c r="E14" s="304">
        <v>0</v>
      </c>
      <c r="F14" s="305">
        <f t="shared" si="1"/>
        <v>0</v>
      </c>
      <c r="G14" s="304">
        <v>0</v>
      </c>
      <c r="H14" s="304">
        <v>0</v>
      </c>
      <c r="I14" s="305">
        <f t="shared" si="2"/>
        <v>0</v>
      </c>
    </row>
    <row r="15" spans="1:9" x14ac:dyDescent="0.25">
      <c r="A15" s="300">
        <v>1300</v>
      </c>
      <c r="B15" s="302"/>
      <c r="C15" s="303" t="s">
        <v>302</v>
      </c>
      <c r="D15" s="304">
        <v>3913000</v>
      </c>
      <c r="E15" s="304">
        <v>0</v>
      </c>
      <c r="F15" s="305">
        <f t="shared" si="1"/>
        <v>3913000</v>
      </c>
      <c r="G15" s="304">
        <v>926155</v>
      </c>
      <c r="H15" s="304">
        <v>926155</v>
      </c>
      <c r="I15" s="305">
        <f t="shared" si="2"/>
        <v>2986845</v>
      </c>
    </row>
    <row r="16" spans="1:9" x14ac:dyDescent="0.25">
      <c r="A16" s="300">
        <v>1400</v>
      </c>
      <c r="B16" s="302"/>
      <c r="C16" s="303" t="s">
        <v>303</v>
      </c>
      <c r="D16" s="304">
        <v>2239000</v>
      </c>
      <c r="E16" s="304">
        <v>113844</v>
      </c>
      <c r="F16" s="305">
        <f t="shared" si="1"/>
        <v>2352844</v>
      </c>
      <c r="G16" s="304">
        <v>998771</v>
      </c>
      <c r="H16" s="304">
        <v>998771</v>
      </c>
      <c r="I16" s="305">
        <f t="shared" si="2"/>
        <v>1354073</v>
      </c>
    </row>
    <row r="17" spans="1:10" x14ac:dyDescent="0.25">
      <c r="A17" s="300">
        <v>1500</v>
      </c>
      <c r="B17" s="302"/>
      <c r="C17" s="303" t="s">
        <v>304</v>
      </c>
      <c r="D17" s="304">
        <v>15235000</v>
      </c>
      <c r="E17" s="304">
        <v>0</v>
      </c>
      <c r="F17" s="305">
        <f t="shared" si="1"/>
        <v>15235000</v>
      </c>
      <c r="G17" s="304">
        <v>7099103</v>
      </c>
      <c r="H17" s="304">
        <v>7099103</v>
      </c>
      <c r="I17" s="305">
        <f t="shared" si="2"/>
        <v>8135897</v>
      </c>
      <c r="J17" s="246"/>
    </row>
    <row r="18" spans="1:10" x14ac:dyDescent="0.25">
      <c r="A18" s="300">
        <v>1600</v>
      </c>
      <c r="B18" s="302"/>
      <c r="C18" s="303" t="s">
        <v>305</v>
      </c>
      <c r="D18" s="304">
        <v>0</v>
      </c>
      <c r="E18" s="304">
        <v>0</v>
      </c>
      <c r="F18" s="305">
        <f t="shared" si="1"/>
        <v>0</v>
      </c>
      <c r="G18" s="304">
        <v>0</v>
      </c>
      <c r="H18" s="304">
        <v>0</v>
      </c>
      <c r="I18" s="305">
        <f t="shared" si="2"/>
        <v>0</v>
      </c>
    </row>
    <row r="19" spans="1:10" x14ac:dyDescent="0.25">
      <c r="A19" s="300">
        <v>1700</v>
      </c>
      <c r="B19" s="302"/>
      <c r="C19" s="303" t="s">
        <v>306</v>
      </c>
      <c r="D19" s="304">
        <v>0</v>
      </c>
      <c r="E19" s="304">
        <v>1094901</v>
      </c>
      <c r="F19" s="305">
        <f t="shared" si="1"/>
        <v>1094901</v>
      </c>
      <c r="G19" s="304">
        <v>1094901</v>
      </c>
      <c r="H19" s="304">
        <v>1094901</v>
      </c>
      <c r="I19" s="305">
        <f t="shared" si="2"/>
        <v>0</v>
      </c>
    </row>
    <row r="20" spans="1:10" x14ac:dyDescent="0.25">
      <c r="B20" s="507" t="s">
        <v>59</v>
      </c>
      <c r="C20" s="508"/>
      <c r="D20" s="301">
        <f t="shared" ref="D20:I20" si="3">SUM(D21:D29)</f>
        <v>3777000</v>
      </c>
      <c r="E20" s="301">
        <f t="shared" si="3"/>
        <v>-33637</v>
      </c>
      <c r="F20" s="301">
        <f t="shared" si="3"/>
        <v>3743363</v>
      </c>
      <c r="G20" s="301">
        <f t="shared" si="3"/>
        <v>1236494</v>
      </c>
      <c r="H20" s="301">
        <f t="shared" si="3"/>
        <v>1236494</v>
      </c>
      <c r="I20" s="301">
        <f t="shared" si="3"/>
        <v>2506869</v>
      </c>
    </row>
    <row r="21" spans="1:10" ht="24" x14ac:dyDescent="0.25">
      <c r="A21" s="300">
        <v>2100</v>
      </c>
      <c r="B21" s="302"/>
      <c r="C21" s="303" t="s">
        <v>307</v>
      </c>
      <c r="D21" s="304">
        <v>707000</v>
      </c>
      <c r="E21" s="304">
        <v>357273</v>
      </c>
      <c r="F21" s="305">
        <f t="shared" ref="F21:F29" si="4">D21+E21</f>
        <v>1064273</v>
      </c>
      <c r="G21" s="304">
        <v>486403</v>
      </c>
      <c r="H21" s="304">
        <v>486403</v>
      </c>
      <c r="I21" s="305">
        <f t="shared" ref="I21:I29" si="5">F21-G21</f>
        <v>577870</v>
      </c>
    </row>
    <row r="22" spans="1:10" x14ac:dyDescent="0.25">
      <c r="A22" s="300">
        <v>2200</v>
      </c>
      <c r="B22" s="302"/>
      <c r="C22" s="303" t="s">
        <v>308</v>
      </c>
      <c r="D22" s="304">
        <v>1801000</v>
      </c>
      <c r="E22" s="304">
        <v>-714238</v>
      </c>
      <c r="F22" s="305">
        <f t="shared" si="4"/>
        <v>1086762</v>
      </c>
      <c r="G22" s="304">
        <v>20262</v>
      </c>
      <c r="H22" s="304">
        <v>20262</v>
      </c>
      <c r="I22" s="305">
        <f t="shared" si="5"/>
        <v>1066500</v>
      </c>
    </row>
    <row r="23" spans="1:10" x14ac:dyDescent="0.25">
      <c r="A23" s="300">
        <v>2300</v>
      </c>
      <c r="B23" s="302"/>
      <c r="C23" s="303" t="s">
        <v>309</v>
      </c>
      <c r="D23" s="304">
        <v>0</v>
      </c>
      <c r="E23" s="304">
        <v>0</v>
      </c>
      <c r="F23" s="305">
        <f t="shared" si="4"/>
        <v>0</v>
      </c>
      <c r="G23" s="304">
        <v>0</v>
      </c>
      <c r="H23" s="304">
        <v>0</v>
      </c>
      <c r="I23" s="305">
        <f t="shared" si="5"/>
        <v>0</v>
      </c>
    </row>
    <row r="24" spans="1:10" x14ac:dyDescent="0.25">
      <c r="A24" s="300">
        <v>2400</v>
      </c>
      <c r="B24" s="302"/>
      <c r="C24" s="303" t="s">
        <v>310</v>
      </c>
      <c r="D24" s="304">
        <v>24000</v>
      </c>
      <c r="E24" s="304">
        <v>2638</v>
      </c>
      <c r="F24" s="305">
        <f t="shared" si="4"/>
        <v>26638</v>
      </c>
      <c r="G24" s="304">
        <v>16210</v>
      </c>
      <c r="H24" s="304">
        <v>16210</v>
      </c>
      <c r="I24" s="305">
        <f t="shared" si="5"/>
        <v>10428</v>
      </c>
    </row>
    <row r="25" spans="1:10" x14ac:dyDescent="0.25">
      <c r="A25" s="300">
        <v>2500</v>
      </c>
      <c r="B25" s="302"/>
      <c r="C25" s="303" t="s">
        <v>311</v>
      </c>
      <c r="D25" s="304">
        <v>277000</v>
      </c>
      <c r="E25" s="304">
        <v>317157</v>
      </c>
      <c r="F25" s="305">
        <f t="shared" si="4"/>
        <v>594157</v>
      </c>
      <c r="G25" s="304">
        <v>362330</v>
      </c>
      <c r="H25" s="304">
        <v>362330</v>
      </c>
      <c r="I25" s="305">
        <f t="shared" si="5"/>
        <v>231827</v>
      </c>
    </row>
    <row r="26" spans="1:10" x14ac:dyDescent="0.25">
      <c r="A26" s="300">
        <v>2600</v>
      </c>
      <c r="B26" s="302"/>
      <c r="C26" s="303" t="s">
        <v>312</v>
      </c>
      <c r="D26" s="304">
        <v>937000</v>
      </c>
      <c r="E26" s="304">
        <v>-20393</v>
      </c>
      <c r="F26" s="305">
        <f t="shared" si="4"/>
        <v>916607</v>
      </c>
      <c r="G26" s="304">
        <v>326476</v>
      </c>
      <c r="H26" s="304">
        <v>326476</v>
      </c>
      <c r="I26" s="305">
        <f t="shared" si="5"/>
        <v>590131</v>
      </c>
    </row>
    <row r="27" spans="1:10" x14ac:dyDescent="0.25">
      <c r="A27" s="300">
        <v>2700</v>
      </c>
      <c r="B27" s="302"/>
      <c r="C27" s="303" t="s">
        <v>313</v>
      </c>
      <c r="D27" s="304">
        <v>0</v>
      </c>
      <c r="E27" s="304">
        <v>18000</v>
      </c>
      <c r="F27" s="305">
        <f t="shared" si="4"/>
        <v>18000</v>
      </c>
      <c r="G27" s="304">
        <v>17948</v>
      </c>
      <c r="H27" s="304">
        <v>17948</v>
      </c>
      <c r="I27" s="305">
        <f t="shared" si="5"/>
        <v>52</v>
      </c>
    </row>
    <row r="28" spans="1:10" x14ac:dyDescent="0.25">
      <c r="A28" s="300">
        <v>2800</v>
      </c>
      <c r="B28" s="302"/>
      <c r="C28" s="303" t="s">
        <v>314</v>
      </c>
      <c r="D28" s="304">
        <v>0</v>
      </c>
      <c r="E28" s="304">
        <v>0</v>
      </c>
      <c r="F28" s="305">
        <f t="shared" si="4"/>
        <v>0</v>
      </c>
      <c r="G28" s="304">
        <v>0</v>
      </c>
      <c r="H28" s="304">
        <v>0</v>
      </c>
      <c r="I28" s="305">
        <f t="shared" si="5"/>
        <v>0</v>
      </c>
    </row>
    <row r="29" spans="1:10" x14ac:dyDescent="0.25">
      <c r="A29" s="300">
        <v>2900</v>
      </c>
      <c r="B29" s="302"/>
      <c r="C29" s="303" t="s">
        <v>315</v>
      </c>
      <c r="D29" s="304">
        <v>31000</v>
      </c>
      <c r="E29" s="304">
        <v>5926</v>
      </c>
      <c r="F29" s="305">
        <f t="shared" si="4"/>
        <v>36926</v>
      </c>
      <c r="G29" s="304">
        <v>6865</v>
      </c>
      <c r="H29" s="304">
        <v>6865</v>
      </c>
      <c r="I29" s="305">
        <f t="shared" si="5"/>
        <v>30061</v>
      </c>
    </row>
    <row r="30" spans="1:10" x14ac:dyDescent="0.25">
      <c r="B30" s="507" t="s">
        <v>60</v>
      </c>
      <c r="C30" s="508"/>
      <c r="D30" s="301">
        <f t="shared" ref="D30:I30" si="6">SUM(D31:D39)</f>
        <v>14337000</v>
      </c>
      <c r="E30" s="301">
        <f t="shared" si="6"/>
        <v>137696</v>
      </c>
      <c r="F30" s="301">
        <f t="shared" si="6"/>
        <v>14474696</v>
      </c>
      <c r="G30" s="301">
        <f t="shared" si="6"/>
        <v>5821373</v>
      </c>
      <c r="H30" s="301">
        <f t="shared" si="6"/>
        <v>5399133</v>
      </c>
      <c r="I30" s="301">
        <f t="shared" si="6"/>
        <v>8653323</v>
      </c>
    </row>
    <row r="31" spans="1:10" x14ac:dyDescent="0.25">
      <c r="A31" s="300">
        <v>3100</v>
      </c>
      <c r="B31" s="302"/>
      <c r="C31" s="303" t="s">
        <v>316</v>
      </c>
      <c r="D31" s="304">
        <v>793000</v>
      </c>
      <c r="E31" s="304">
        <v>0</v>
      </c>
      <c r="F31" s="305">
        <f t="shared" ref="F31:F39" si="7">D31+E31</f>
        <v>793000</v>
      </c>
      <c r="G31" s="304">
        <v>275799</v>
      </c>
      <c r="H31" s="304">
        <v>275799</v>
      </c>
      <c r="I31" s="305">
        <f t="shared" ref="I31:I39" si="8">F31-G31</f>
        <v>517201</v>
      </c>
    </row>
    <row r="32" spans="1:10" x14ac:dyDescent="0.25">
      <c r="A32" s="300">
        <v>3200</v>
      </c>
      <c r="B32" s="302"/>
      <c r="C32" s="303" t="s">
        <v>317</v>
      </c>
      <c r="D32" s="304">
        <v>0</v>
      </c>
      <c r="E32" s="304">
        <v>0</v>
      </c>
      <c r="F32" s="305">
        <f t="shared" si="7"/>
        <v>0</v>
      </c>
      <c r="G32" s="304">
        <v>0</v>
      </c>
      <c r="H32" s="304">
        <v>0</v>
      </c>
      <c r="I32" s="305">
        <f t="shared" si="8"/>
        <v>0</v>
      </c>
    </row>
    <row r="33" spans="1:10" x14ac:dyDescent="0.25">
      <c r="A33" s="300">
        <v>3300</v>
      </c>
      <c r="B33" s="302"/>
      <c r="C33" s="303" t="s">
        <v>318</v>
      </c>
      <c r="D33" s="304">
        <v>0</v>
      </c>
      <c r="E33" s="304">
        <v>1011115</v>
      </c>
      <c r="F33" s="305">
        <f t="shared" si="7"/>
        <v>1011115</v>
      </c>
      <c r="G33" s="304">
        <v>244162</v>
      </c>
      <c r="H33" s="304">
        <v>244162</v>
      </c>
      <c r="I33" s="305">
        <f t="shared" si="8"/>
        <v>766953</v>
      </c>
    </row>
    <row r="34" spans="1:10" x14ac:dyDescent="0.25">
      <c r="A34" s="300">
        <v>3400</v>
      </c>
      <c r="B34" s="302"/>
      <c r="C34" s="303" t="s">
        <v>319</v>
      </c>
      <c r="D34" s="304">
        <v>583000</v>
      </c>
      <c r="E34" s="304">
        <v>0</v>
      </c>
      <c r="F34" s="305">
        <f t="shared" si="7"/>
        <v>583000</v>
      </c>
      <c r="G34" s="304">
        <v>0</v>
      </c>
      <c r="H34" s="304">
        <v>0</v>
      </c>
      <c r="I34" s="305">
        <f t="shared" si="8"/>
        <v>583000</v>
      </c>
    </row>
    <row r="35" spans="1:10" ht="24" x14ac:dyDescent="0.25">
      <c r="A35" s="300">
        <v>3500</v>
      </c>
      <c r="B35" s="302"/>
      <c r="C35" s="303" t="s">
        <v>320</v>
      </c>
      <c r="D35" s="304">
        <v>900000</v>
      </c>
      <c r="E35" s="304">
        <v>640859</v>
      </c>
      <c r="F35" s="305">
        <f t="shared" si="7"/>
        <v>1540859</v>
      </c>
      <c r="G35" s="304">
        <v>925584</v>
      </c>
      <c r="H35" s="304">
        <v>925584</v>
      </c>
      <c r="I35" s="305">
        <f t="shared" si="8"/>
        <v>615275</v>
      </c>
    </row>
    <row r="36" spans="1:10" x14ac:dyDescent="0.25">
      <c r="A36" s="300">
        <v>3600</v>
      </c>
      <c r="B36" s="302"/>
      <c r="C36" s="303" t="s">
        <v>321</v>
      </c>
      <c r="D36" s="304">
        <v>247000</v>
      </c>
      <c r="E36" s="304">
        <v>-210000</v>
      </c>
      <c r="F36" s="305">
        <f t="shared" si="7"/>
        <v>37000</v>
      </c>
      <c r="G36" s="304">
        <v>4569</v>
      </c>
      <c r="H36" s="304">
        <v>4569</v>
      </c>
      <c r="I36" s="305">
        <f t="shared" si="8"/>
        <v>32431</v>
      </c>
    </row>
    <row r="37" spans="1:10" x14ac:dyDescent="0.25">
      <c r="A37" s="300">
        <v>3700</v>
      </c>
      <c r="B37" s="302"/>
      <c r="C37" s="303" t="s">
        <v>322</v>
      </c>
      <c r="D37" s="304">
        <v>229000</v>
      </c>
      <c r="E37" s="304">
        <v>-1804</v>
      </c>
      <c r="F37" s="305">
        <f t="shared" si="7"/>
        <v>227196</v>
      </c>
      <c r="G37" s="304">
        <v>104747</v>
      </c>
      <c r="H37" s="304">
        <v>104747</v>
      </c>
      <c r="I37" s="305">
        <f t="shared" si="8"/>
        <v>122449</v>
      </c>
    </row>
    <row r="38" spans="1:10" x14ac:dyDescent="0.25">
      <c r="A38" s="300">
        <v>3800</v>
      </c>
      <c r="B38" s="302"/>
      <c r="C38" s="303" t="s">
        <v>323</v>
      </c>
      <c r="D38" s="304">
        <v>10696000</v>
      </c>
      <c r="E38" s="304">
        <v>-1304411</v>
      </c>
      <c r="F38" s="305">
        <f t="shared" si="7"/>
        <v>9391589</v>
      </c>
      <c r="G38" s="304">
        <v>3942988</v>
      </c>
      <c r="H38" s="304">
        <v>3520748</v>
      </c>
      <c r="I38" s="305">
        <f t="shared" si="8"/>
        <v>5448601</v>
      </c>
      <c r="J38" s="422"/>
    </row>
    <row r="39" spans="1:10" x14ac:dyDescent="0.25">
      <c r="A39" s="300">
        <v>3900</v>
      </c>
      <c r="B39" s="302"/>
      <c r="C39" s="303" t="s">
        <v>324</v>
      </c>
      <c r="D39" s="304">
        <v>889000</v>
      </c>
      <c r="E39" s="304">
        <v>1937</v>
      </c>
      <c r="F39" s="305">
        <f t="shared" si="7"/>
        <v>890937</v>
      </c>
      <c r="G39" s="304">
        <v>323524</v>
      </c>
      <c r="H39" s="304">
        <v>323524</v>
      </c>
      <c r="I39" s="305">
        <f t="shared" si="8"/>
        <v>567413</v>
      </c>
    </row>
    <row r="40" spans="1:10" x14ac:dyDescent="0.25">
      <c r="B40" s="507" t="s">
        <v>61</v>
      </c>
      <c r="C40" s="508"/>
      <c r="D40" s="301">
        <f t="shared" ref="D40:I40" si="9">SUM(D41:D49)</f>
        <v>109947100</v>
      </c>
      <c r="E40" s="301">
        <f t="shared" si="9"/>
        <v>54819066</v>
      </c>
      <c r="F40" s="301">
        <f t="shared" si="9"/>
        <v>164766166</v>
      </c>
      <c r="G40" s="301">
        <f t="shared" si="9"/>
        <v>73514711</v>
      </c>
      <c r="H40" s="301">
        <f t="shared" si="9"/>
        <v>73514711</v>
      </c>
      <c r="I40" s="301">
        <f t="shared" si="9"/>
        <v>91251455</v>
      </c>
    </row>
    <row r="41" spans="1:10" x14ac:dyDescent="0.25">
      <c r="A41" s="300">
        <v>4100</v>
      </c>
      <c r="B41" s="302"/>
      <c r="C41" s="303" t="s">
        <v>62</v>
      </c>
      <c r="D41" s="304">
        <v>0</v>
      </c>
      <c r="E41" s="304">
        <v>0</v>
      </c>
      <c r="F41" s="305">
        <f t="shared" ref="F41:F49" si="10">D41+E41</f>
        <v>0</v>
      </c>
      <c r="G41" s="304">
        <v>0</v>
      </c>
      <c r="H41" s="304">
        <v>0</v>
      </c>
      <c r="I41" s="305">
        <f t="shared" ref="I41:I49" si="11">F41-G41</f>
        <v>0</v>
      </c>
    </row>
    <row r="42" spans="1:10" x14ac:dyDescent="0.25">
      <c r="A42" s="300">
        <v>4200</v>
      </c>
      <c r="B42" s="302"/>
      <c r="C42" s="303" t="s">
        <v>63</v>
      </c>
      <c r="D42" s="304">
        <v>0</v>
      </c>
      <c r="E42" s="304">
        <v>0</v>
      </c>
      <c r="F42" s="305">
        <f t="shared" si="10"/>
        <v>0</v>
      </c>
      <c r="G42" s="304">
        <v>0</v>
      </c>
      <c r="H42" s="304">
        <v>0</v>
      </c>
      <c r="I42" s="305">
        <f t="shared" si="11"/>
        <v>0</v>
      </c>
    </row>
    <row r="43" spans="1:10" x14ac:dyDescent="0.25">
      <c r="A43" s="300">
        <v>4300</v>
      </c>
      <c r="B43" s="302"/>
      <c r="C43" s="303" t="s">
        <v>64</v>
      </c>
      <c r="D43" s="304">
        <v>0</v>
      </c>
      <c r="E43" s="304">
        <v>0</v>
      </c>
      <c r="F43" s="305">
        <f t="shared" si="10"/>
        <v>0</v>
      </c>
      <c r="G43" s="304">
        <v>0</v>
      </c>
      <c r="H43" s="304">
        <v>0</v>
      </c>
      <c r="I43" s="305">
        <f t="shared" si="11"/>
        <v>0</v>
      </c>
    </row>
    <row r="44" spans="1:10" x14ac:dyDescent="0.25">
      <c r="A44" s="300">
        <v>4400</v>
      </c>
      <c r="B44" s="302"/>
      <c r="C44" s="303" t="s">
        <v>65</v>
      </c>
      <c r="D44" s="304">
        <v>109947100</v>
      </c>
      <c r="E44" s="304">
        <v>54819066</v>
      </c>
      <c r="F44" s="305">
        <f t="shared" si="10"/>
        <v>164766166</v>
      </c>
      <c r="G44" s="304">
        <v>73514711</v>
      </c>
      <c r="H44" s="304">
        <v>73514711</v>
      </c>
      <c r="I44" s="305">
        <f t="shared" si="11"/>
        <v>91251455</v>
      </c>
    </row>
    <row r="45" spans="1:10" x14ac:dyDescent="0.25">
      <c r="A45" s="300">
        <v>4500</v>
      </c>
      <c r="B45" s="302"/>
      <c r="C45" s="303" t="s">
        <v>66</v>
      </c>
      <c r="D45" s="304">
        <v>0</v>
      </c>
      <c r="E45" s="304">
        <v>0</v>
      </c>
      <c r="F45" s="305">
        <f t="shared" si="10"/>
        <v>0</v>
      </c>
      <c r="G45" s="304">
        <v>0</v>
      </c>
      <c r="H45" s="304">
        <v>0</v>
      </c>
      <c r="I45" s="305">
        <f t="shared" si="11"/>
        <v>0</v>
      </c>
    </row>
    <row r="46" spans="1:10" x14ac:dyDescent="0.25">
      <c r="A46" s="300">
        <v>4600</v>
      </c>
      <c r="B46" s="302"/>
      <c r="C46" s="303" t="s">
        <v>325</v>
      </c>
      <c r="D46" s="304">
        <v>0</v>
      </c>
      <c r="E46" s="304">
        <v>0</v>
      </c>
      <c r="F46" s="305">
        <f t="shared" si="10"/>
        <v>0</v>
      </c>
      <c r="G46" s="304">
        <v>0</v>
      </c>
      <c r="H46" s="304">
        <v>0</v>
      </c>
      <c r="I46" s="305">
        <f t="shared" si="11"/>
        <v>0</v>
      </c>
    </row>
    <row r="47" spans="1:10" x14ac:dyDescent="0.25">
      <c r="A47" s="300">
        <v>4700</v>
      </c>
      <c r="B47" s="302"/>
      <c r="C47" s="303" t="s">
        <v>68</v>
      </c>
      <c r="D47" s="304">
        <v>0</v>
      </c>
      <c r="E47" s="304">
        <v>0</v>
      </c>
      <c r="F47" s="305">
        <f t="shared" si="10"/>
        <v>0</v>
      </c>
      <c r="G47" s="304">
        <v>0</v>
      </c>
      <c r="H47" s="304">
        <v>0</v>
      </c>
      <c r="I47" s="305">
        <f t="shared" si="11"/>
        <v>0</v>
      </c>
    </row>
    <row r="48" spans="1:10" x14ac:dyDescent="0.25">
      <c r="A48" s="300">
        <v>4800</v>
      </c>
      <c r="B48" s="302"/>
      <c r="C48" s="303" t="s">
        <v>69</v>
      </c>
      <c r="D48" s="304">
        <v>0</v>
      </c>
      <c r="E48" s="304">
        <v>0</v>
      </c>
      <c r="F48" s="305">
        <f t="shared" si="10"/>
        <v>0</v>
      </c>
      <c r="G48" s="304">
        <v>0</v>
      </c>
      <c r="H48" s="304">
        <v>0</v>
      </c>
      <c r="I48" s="305">
        <f t="shared" si="11"/>
        <v>0</v>
      </c>
    </row>
    <row r="49" spans="1:9" x14ac:dyDescent="0.25">
      <c r="A49" s="300">
        <v>4900</v>
      </c>
      <c r="B49" s="302"/>
      <c r="C49" s="303" t="s">
        <v>70</v>
      </c>
      <c r="D49" s="304">
        <v>0</v>
      </c>
      <c r="E49" s="304">
        <v>0</v>
      </c>
      <c r="F49" s="305">
        <f t="shared" si="10"/>
        <v>0</v>
      </c>
      <c r="G49" s="304">
        <v>0</v>
      </c>
      <c r="H49" s="304">
        <v>0</v>
      </c>
      <c r="I49" s="305">
        <f t="shared" si="11"/>
        <v>0</v>
      </c>
    </row>
    <row r="50" spans="1:9" x14ac:dyDescent="0.25">
      <c r="B50" s="507" t="s">
        <v>326</v>
      </c>
      <c r="C50" s="508"/>
      <c r="D50" s="301">
        <f t="shared" ref="D50:I50" si="12">SUM(D51:D59)</f>
        <v>0</v>
      </c>
      <c r="E50" s="301">
        <f t="shared" si="12"/>
        <v>1297820</v>
      </c>
      <c r="F50" s="301">
        <f t="shared" si="12"/>
        <v>1297820</v>
      </c>
      <c r="G50" s="301">
        <f t="shared" si="12"/>
        <v>1195253</v>
      </c>
      <c r="H50" s="301">
        <f t="shared" si="12"/>
        <v>1195253</v>
      </c>
      <c r="I50" s="301">
        <f t="shared" si="12"/>
        <v>102567</v>
      </c>
    </row>
    <row r="51" spans="1:9" x14ac:dyDescent="0.25">
      <c r="A51" s="300">
        <v>5100</v>
      </c>
      <c r="B51" s="302"/>
      <c r="C51" s="303" t="s">
        <v>327</v>
      </c>
      <c r="D51" s="304">
        <v>0</v>
      </c>
      <c r="E51" s="304">
        <v>999480</v>
      </c>
      <c r="F51" s="305">
        <v>999480</v>
      </c>
      <c r="G51" s="304">
        <v>991153</v>
      </c>
      <c r="H51" s="304">
        <v>991153</v>
      </c>
      <c r="I51" s="305">
        <f t="shared" ref="I51:I59" si="13">F51-G51</f>
        <v>8327</v>
      </c>
    </row>
    <row r="52" spans="1:9" x14ac:dyDescent="0.25">
      <c r="A52" s="300">
        <v>5200</v>
      </c>
      <c r="B52" s="302"/>
      <c r="C52" s="303" t="s">
        <v>328</v>
      </c>
      <c r="D52" s="304">
        <v>0</v>
      </c>
      <c r="E52" s="304">
        <v>188899</v>
      </c>
      <c r="F52" s="305">
        <v>188899</v>
      </c>
      <c r="G52" s="304">
        <v>188897</v>
      </c>
      <c r="H52" s="304">
        <v>188897</v>
      </c>
      <c r="I52" s="305">
        <f t="shared" si="13"/>
        <v>2</v>
      </c>
    </row>
    <row r="53" spans="1:9" x14ac:dyDescent="0.25">
      <c r="A53" s="300">
        <v>5300</v>
      </c>
      <c r="B53" s="302"/>
      <c r="C53" s="303" t="s">
        <v>329</v>
      </c>
      <c r="D53" s="304">
        <v>0</v>
      </c>
      <c r="E53" s="304">
        <v>94238</v>
      </c>
      <c r="F53" s="305">
        <v>94238</v>
      </c>
      <c r="G53" s="304">
        <v>0</v>
      </c>
      <c r="H53" s="304">
        <v>0</v>
      </c>
      <c r="I53" s="305">
        <f t="shared" si="13"/>
        <v>94238</v>
      </c>
    </row>
    <row r="54" spans="1:9" x14ac:dyDescent="0.25">
      <c r="A54" s="300">
        <v>5400</v>
      </c>
      <c r="B54" s="302"/>
      <c r="C54" s="303" t="s">
        <v>330</v>
      </c>
      <c r="D54" s="304">
        <v>0</v>
      </c>
      <c r="E54" s="304">
        <v>0</v>
      </c>
      <c r="F54" s="305">
        <v>0</v>
      </c>
      <c r="G54" s="304">
        <v>0</v>
      </c>
      <c r="H54" s="304">
        <v>0</v>
      </c>
      <c r="I54" s="305">
        <f t="shared" si="13"/>
        <v>0</v>
      </c>
    </row>
    <row r="55" spans="1:9" x14ac:dyDescent="0.25">
      <c r="A55" s="300">
        <v>5500</v>
      </c>
      <c r="B55" s="302"/>
      <c r="C55" s="303" t="s">
        <v>331</v>
      </c>
      <c r="D55" s="304">
        <v>0</v>
      </c>
      <c r="E55" s="304">
        <v>0</v>
      </c>
      <c r="F55" s="305">
        <v>0</v>
      </c>
      <c r="G55" s="304">
        <v>0</v>
      </c>
      <c r="H55" s="304">
        <v>0</v>
      </c>
      <c r="I55" s="305">
        <f t="shared" si="13"/>
        <v>0</v>
      </c>
    </row>
    <row r="56" spans="1:9" x14ac:dyDescent="0.25">
      <c r="A56" s="300">
        <v>5600</v>
      </c>
      <c r="B56" s="302"/>
      <c r="C56" s="303" t="s">
        <v>332</v>
      </c>
      <c r="D56" s="304">
        <v>0</v>
      </c>
      <c r="E56" s="304">
        <v>15203</v>
      </c>
      <c r="F56" s="305">
        <v>15203</v>
      </c>
      <c r="G56" s="304">
        <v>15203</v>
      </c>
      <c r="H56" s="304">
        <v>15203</v>
      </c>
      <c r="I56" s="305">
        <f t="shared" si="13"/>
        <v>0</v>
      </c>
    </row>
    <row r="57" spans="1:9" x14ac:dyDescent="0.25">
      <c r="A57" s="300">
        <v>5700</v>
      </c>
      <c r="B57" s="302"/>
      <c r="C57" s="303" t="s">
        <v>333</v>
      </c>
      <c r="D57" s="304">
        <v>0</v>
      </c>
      <c r="E57" s="304">
        <v>0</v>
      </c>
      <c r="F57" s="305">
        <f t="shared" ref="F57:F59" si="14">D57+E57</f>
        <v>0</v>
      </c>
      <c r="G57" s="304">
        <v>0</v>
      </c>
      <c r="H57" s="304">
        <v>0</v>
      </c>
      <c r="I57" s="305">
        <f t="shared" si="13"/>
        <v>0</v>
      </c>
    </row>
    <row r="58" spans="1:9" x14ac:dyDescent="0.25">
      <c r="A58" s="300">
        <v>5800</v>
      </c>
      <c r="B58" s="302"/>
      <c r="C58" s="303" t="s">
        <v>334</v>
      </c>
      <c r="D58" s="304">
        <v>0</v>
      </c>
      <c r="E58" s="304">
        <v>0</v>
      </c>
      <c r="F58" s="305">
        <f t="shared" si="14"/>
        <v>0</v>
      </c>
      <c r="G58" s="304">
        <v>0</v>
      </c>
      <c r="H58" s="304">
        <v>0</v>
      </c>
      <c r="I58" s="305">
        <f t="shared" si="13"/>
        <v>0</v>
      </c>
    </row>
    <row r="59" spans="1:9" x14ac:dyDescent="0.25">
      <c r="A59" s="300">
        <v>5900</v>
      </c>
      <c r="B59" s="302"/>
      <c r="C59" s="303" t="s">
        <v>121</v>
      </c>
      <c r="D59" s="304">
        <v>0</v>
      </c>
      <c r="E59" s="304">
        <v>0</v>
      </c>
      <c r="F59" s="305">
        <f t="shared" si="14"/>
        <v>0</v>
      </c>
      <c r="G59" s="304">
        <v>0</v>
      </c>
      <c r="H59" s="304">
        <v>0</v>
      </c>
      <c r="I59" s="305">
        <f t="shared" si="13"/>
        <v>0</v>
      </c>
    </row>
    <row r="60" spans="1:9" x14ac:dyDescent="0.25">
      <c r="B60" s="507" t="s">
        <v>87</v>
      </c>
      <c r="C60" s="508"/>
      <c r="D60" s="301">
        <f t="shared" ref="D60:I60" si="15">SUM(D61:D63)</f>
        <v>0</v>
      </c>
      <c r="E60" s="301">
        <f t="shared" si="15"/>
        <v>8495205</v>
      </c>
      <c r="F60" s="301">
        <f t="shared" si="15"/>
        <v>8495205</v>
      </c>
      <c r="G60" s="301">
        <f t="shared" si="15"/>
        <v>8495200</v>
      </c>
      <c r="H60" s="301">
        <f t="shared" si="15"/>
        <v>8495200</v>
      </c>
      <c r="I60" s="301">
        <f t="shared" si="15"/>
        <v>5</v>
      </c>
    </row>
    <row r="61" spans="1:9" x14ac:dyDescent="0.25">
      <c r="A61" s="300">
        <v>6100</v>
      </c>
      <c r="B61" s="302"/>
      <c r="C61" s="303" t="s">
        <v>335</v>
      </c>
      <c r="D61" s="304">
        <v>0</v>
      </c>
      <c r="E61" s="304">
        <v>0</v>
      </c>
      <c r="F61" s="305">
        <f>D61+E61</f>
        <v>0</v>
      </c>
      <c r="G61" s="304">
        <v>0</v>
      </c>
      <c r="H61" s="304">
        <v>0</v>
      </c>
      <c r="I61" s="305">
        <f>F61-G61</f>
        <v>0</v>
      </c>
    </row>
    <row r="62" spans="1:9" x14ac:dyDescent="0.25">
      <c r="A62" s="300">
        <v>6200</v>
      </c>
      <c r="B62" s="302"/>
      <c r="C62" s="303" t="s">
        <v>336</v>
      </c>
      <c r="D62" s="304">
        <v>0</v>
      </c>
      <c r="E62" s="304">
        <v>8495205</v>
      </c>
      <c r="F62" s="305">
        <v>8495205</v>
      </c>
      <c r="G62" s="304">
        <v>8495200</v>
      </c>
      <c r="H62" s="304">
        <v>8495200</v>
      </c>
      <c r="I62" s="305">
        <f>F62-G62</f>
        <v>5</v>
      </c>
    </row>
    <row r="63" spans="1:9" x14ac:dyDescent="0.25">
      <c r="A63" s="300">
        <v>6300</v>
      </c>
      <c r="B63" s="302"/>
      <c r="C63" s="303" t="s">
        <v>337</v>
      </c>
      <c r="D63" s="304">
        <v>0</v>
      </c>
      <c r="E63" s="304">
        <v>0</v>
      </c>
      <c r="F63" s="305">
        <f>D63+E63</f>
        <v>0</v>
      </c>
      <c r="G63" s="304">
        <v>0</v>
      </c>
      <c r="H63" s="304">
        <v>0</v>
      </c>
      <c r="I63" s="305">
        <f>F63-G63</f>
        <v>0</v>
      </c>
    </row>
    <row r="64" spans="1:9" x14ac:dyDescent="0.25">
      <c r="B64" s="507" t="s">
        <v>338</v>
      </c>
      <c r="C64" s="508"/>
      <c r="D64" s="301">
        <f t="shared" ref="D64:I64" si="16">SUM(D65:D71)</f>
        <v>0</v>
      </c>
      <c r="E64" s="301">
        <f t="shared" si="16"/>
        <v>0</v>
      </c>
      <c r="F64" s="301">
        <f t="shared" si="16"/>
        <v>0</v>
      </c>
      <c r="G64" s="301">
        <f t="shared" si="16"/>
        <v>0</v>
      </c>
      <c r="H64" s="301">
        <f t="shared" si="16"/>
        <v>0</v>
      </c>
      <c r="I64" s="301">
        <f t="shared" si="16"/>
        <v>0</v>
      </c>
    </row>
    <row r="65" spans="1:9" x14ac:dyDescent="0.25">
      <c r="A65" s="300">
        <v>7100</v>
      </c>
      <c r="B65" s="302"/>
      <c r="C65" s="303" t="s">
        <v>339</v>
      </c>
      <c r="D65" s="304">
        <v>0</v>
      </c>
      <c r="E65" s="304">
        <v>0</v>
      </c>
      <c r="F65" s="305">
        <f t="shared" ref="F65:F71" si="17">D65+E65</f>
        <v>0</v>
      </c>
      <c r="G65" s="304">
        <v>0</v>
      </c>
      <c r="H65" s="304">
        <v>0</v>
      </c>
      <c r="I65" s="305">
        <f t="shared" ref="I65:I71" si="18">F65-G65</f>
        <v>0</v>
      </c>
    </row>
    <row r="66" spans="1:9" x14ac:dyDescent="0.25">
      <c r="A66" s="300">
        <v>7200</v>
      </c>
      <c r="B66" s="302"/>
      <c r="C66" s="303" t="s">
        <v>340</v>
      </c>
      <c r="D66" s="304">
        <v>0</v>
      </c>
      <c r="E66" s="304">
        <v>0</v>
      </c>
      <c r="F66" s="305">
        <f t="shared" si="17"/>
        <v>0</v>
      </c>
      <c r="G66" s="304">
        <v>0</v>
      </c>
      <c r="H66" s="304">
        <v>0</v>
      </c>
      <c r="I66" s="305">
        <f t="shared" si="18"/>
        <v>0</v>
      </c>
    </row>
    <row r="67" spans="1:9" x14ac:dyDescent="0.25">
      <c r="A67" s="300">
        <v>7300</v>
      </c>
      <c r="B67" s="302"/>
      <c r="C67" s="303" t="s">
        <v>341</v>
      </c>
      <c r="D67" s="304">
        <v>0</v>
      </c>
      <c r="E67" s="304">
        <v>0</v>
      </c>
      <c r="F67" s="305">
        <f t="shared" si="17"/>
        <v>0</v>
      </c>
      <c r="G67" s="304">
        <v>0</v>
      </c>
      <c r="H67" s="304">
        <v>0</v>
      </c>
      <c r="I67" s="305">
        <f t="shared" si="18"/>
        <v>0</v>
      </c>
    </row>
    <row r="68" spans="1:9" x14ac:dyDescent="0.25">
      <c r="A68" s="300">
        <v>7400</v>
      </c>
      <c r="B68" s="302"/>
      <c r="C68" s="303" t="s">
        <v>342</v>
      </c>
      <c r="D68" s="304">
        <v>0</v>
      </c>
      <c r="E68" s="304">
        <v>0</v>
      </c>
      <c r="F68" s="305">
        <f t="shared" si="17"/>
        <v>0</v>
      </c>
      <c r="G68" s="304">
        <v>0</v>
      </c>
      <c r="H68" s="304">
        <v>0</v>
      </c>
      <c r="I68" s="305">
        <f t="shared" si="18"/>
        <v>0</v>
      </c>
    </row>
    <row r="69" spans="1:9" x14ac:dyDescent="0.25">
      <c r="A69" s="300">
        <v>7500</v>
      </c>
      <c r="B69" s="302"/>
      <c r="C69" s="303" t="s">
        <v>343</v>
      </c>
      <c r="D69" s="304">
        <v>0</v>
      </c>
      <c r="E69" s="304">
        <v>0</v>
      </c>
      <c r="F69" s="305">
        <f t="shared" si="17"/>
        <v>0</v>
      </c>
      <c r="G69" s="304">
        <v>0</v>
      </c>
      <c r="H69" s="304">
        <v>0</v>
      </c>
      <c r="I69" s="305">
        <f t="shared" si="18"/>
        <v>0</v>
      </c>
    </row>
    <row r="70" spans="1:9" x14ac:dyDescent="0.25">
      <c r="A70" s="300">
        <v>7600</v>
      </c>
      <c r="B70" s="302"/>
      <c r="C70" s="303" t="s">
        <v>344</v>
      </c>
      <c r="D70" s="304">
        <v>0</v>
      </c>
      <c r="E70" s="304">
        <v>0</v>
      </c>
      <c r="F70" s="305">
        <f t="shared" si="17"/>
        <v>0</v>
      </c>
      <c r="G70" s="304">
        <v>0</v>
      </c>
      <c r="H70" s="304">
        <v>0</v>
      </c>
      <c r="I70" s="305">
        <f t="shared" si="18"/>
        <v>0</v>
      </c>
    </row>
    <row r="71" spans="1:9" x14ac:dyDescent="0.25">
      <c r="A71" s="300">
        <v>7700</v>
      </c>
      <c r="B71" s="302"/>
      <c r="C71" s="303" t="s">
        <v>345</v>
      </c>
      <c r="D71" s="304">
        <v>0</v>
      </c>
      <c r="E71" s="304">
        <v>0</v>
      </c>
      <c r="F71" s="305">
        <f t="shared" si="17"/>
        <v>0</v>
      </c>
      <c r="G71" s="304">
        <v>0</v>
      </c>
      <c r="H71" s="304">
        <v>0</v>
      </c>
      <c r="I71" s="305">
        <f t="shared" si="18"/>
        <v>0</v>
      </c>
    </row>
    <row r="72" spans="1:9" x14ac:dyDescent="0.25">
      <c r="B72" s="507" t="s">
        <v>49</v>
      </c>
      <c r="C72" s="508"/>
      <c r="D72" s="301">
        <f t="shared" ref="D72:I72" si="19">SUM(D73:D75)</f>
        <v>0</v>
      </c>
      <c r="E72" s="301">
        <f t="shared" si="19"/>
        <v>0</v>
      </c>
      <c r="F72" s="301">
        <f t="shared" si="19"/>
        <v>0</v>
      </c>
      <c r="G72" s="301">
        <f t="shared" si="19"/>
        <v>0</v>
      </c>
      <c r="H72" s="301">
        <f t="shared" si="19"/>
        <v>0</v>
      </c>
      <c r="I72" s="301">
        <f t="shared" si="19"/>
        <v>0</v>
      </c>
    </row>
    <row r="73" spans="1:9" x14ac:dyDescent="0.25">
      <c r="A73" s="300">
        <v>8100</v>
      </c>
      <c r="B73" s="302"/>
      <c r="C73" s="303" t="s">
        <v>71</v>
      </c>
      <c r="D73" s="304">
        <v>0</v>
      </c>
      <c r="E73" s="304">
        <v>0</v>
      </c>
      <c r="F73" s="305">
        <f>D73+E73</f>
        <v>0</v>
      </c>
      <c r="G73" s="304">
        <v>0</v>
      </c>
      <c r="H73" s="304">
        <v>0</v>
      </c>
      <c r="I73" s="305">
        <f>F73-G73</f>
        <v>0</v>
      </c>
    </row>
    <row r="74" spans="1:9" x14ac:dyDescent="0.25">
      <c r="A74" s="300">
        <v>8200</v>
      </c>
      <c r="B74" s="302"/>
      <c r="C74" s="303" t="s">
        <v>72</v>
      </c>
      <c r="D74" s="304">
        <v>0</v>
      </c>
      <c r="E74" s="304">
        <v>0</v>
      </c>
      <c r="F74" s="305">
        <f>D74+E74</f>
        <v>0</v>
      </c>
      <c r="G74" s="304">
        <v>0</v>
      </c>
      <c r="H74" s="304">
        <v>0</v>
      </c>
      <c r="I74" s="305">
        <f>F74-G74</f>
        <v>0</v>
      </c>
    </row>
    <row r="75" spans="1:9" x14ac:dyDescent="0.25">
      <c r="A75" s="300">
        <v>8300</v>
      </c>
      <c r="B75" s="302"/>
      <c r="C75" s="303" t="s">
        <v>73</v>
      </c>
      <c r="D75" s="304">
        <v>0</v>
      </c>
      <c r="E75" s="304">
        <v>0</v>
      </c>
      <c r="F75" s="305">
        <f>D75+E75</f>
        <v>0</v>
      </c>
      <c r="G75" s="304">
        <v>0</v>
      </c>
      <c r="H75" s="304">
        <v>0</v>
      </c>
      <c r="I75" s="305">
        <f>F75-G75</f>
        <v>0</v>
      </c>
    </row>
    <row r="76" spans="1:9" x14ac:dyDescent="0.25">
      <c r="B76" s="507" t="s">
        <v>346</v>
      </c>
      <c r="C76" s="508"/>
      <c r="D76" s="301">
        <f t="shared" ref="D76:I76" si="20">SUM(D77:D83)</f>
        <v>0</v>
      </c>
      <c r="E76" s="301">
        <f t="shared" si="20"/>
        <v>0</v>
      </c>
      <c r="F76" s="301">
        <f t="shared" si="20"/>
        <v>0</v>
      </c>
      <c r="G76" s="301">
        <f t="shared" si="20"/>
        <v>0</v>
      </c>
      <c r="H76" s="301">
        <f t="shared" si="20"/>
        <v>0</v>
      </c>
      <c r="I76" s="301">
        <f t="shared" si="20"/>
        <v>0</v>
      </c>
    </row>
    <row r="77" spans="1:9" x14ac:dyDescent="0.25">
      <c r="A77" s="300">
        <v>9100</v>
      </c>
      <c r="B77" s="302"/>
      <c r="C77" s="303" t="s">
        <v>347</v>
      </c>
      <c r="D77" s="304">
        <v>0</v>
      </c>
      <c r="E77" s="304">
        <v>0</v>
      </c>
      <c r="F77" s="305">
        <f t="shared" ref="F77:F83" si="21">D77+E77</f>
        <v>0</v>
      </c>
      <c r="G77" s="304">
        <v>0</v>
      </c>
      <c r="H77" s="304">
        <v>0</v>
      </c>
      <c r="I77" s="305">
        <f t="shared" ref="I77:I83" si="22">F77-G77</f>
        <v>0</v>
      </c>
    </row>
    <row r="78" spans="1:9" x14ac:dyDescent="0.25">
      <c r="A78" s="300">
        <v>9200</v>
      </c>
      <c r="B78" s="302"/>
      <c r="C78" s="303" t="s">
        <v>75</v>
      </c>
      <c r="D78" s="304">
        <v>0</v>
      </c>
      <c r="E78" s="304">
        <v>0</v>
      </c>
      <c r="F78" s="305">
        <f t="shared" si="21"/>
        <v>0</v>
      </c>
      <c r="G78" s="304">
        <v>0</v>
      </c>
      <c r="H78" s="304">
        <v>0</v>
      </c>
      <c r="I78" s="305">
        <f t="shared" si="22"/>
        <v>0</v>
      </c>
    </row>
    <row r="79" spans="1:9" x14ac:dyDescent="0.25">
      <c r="A79" s="300">
        <v>9300</v>
      </c>
      <c r="B79" s="302"/>
      <c r="C79" s="303" t="s">
        <v>76</v>
      </c>
      <c r="D79" s="304">
        <v>0</v>
      </c>
      <c r="E79" s="304">
        <v>0</v>
      </c>
      <c r="F79" s="305">
        <f t="shared" si="21"/>
        <v>0</v>
      </c>
      <c r="G79" s="304">
        <v>0</v>
      </c>
      <c r="H79" s="304">
        <v>0</v>
      </c>
      <c r="I79" s="305">
        <f t="shared" si="22"/>
        <v>0</v>
      </c>
    </row>
    <row r="80" spans="1:9" x14ac:dyDescent="0.25">
      <c r="A80" s="300">
        <v>9400</v>
      </c>
      <c r="B80" s="302"/>
      <c r="C80" s="303" t="s">
        <v>77</v>
      </c>
      <c r="D80" s="304">
        <v>0</v>
      </c>
      <c r="E80" s="304">
        <v>0</v>
      </c>
      <c r="F80" s="305">
        <f t="shared" si="21"/>
        <v>0</v>
      </c>
      <c r="G80" s="304">
        <v>0</v>
      </c>
      <c r="H80" s="304">
        <v>0</v>
      </c>
      <c r="I80" s="305">
        <f t="shared" si="22"/>
        <v>0</v>
      </c>
    </row>
    <row r="81" spans="1:9" x14ac:dyDescent="0.25">
      <c r="A81" s="300">
        <v>9500</v>
      </c>
      <c r="B81" s="302"/>
      <c r="C81" s="303" t="s">
        <v>78</v>
      </c>
      <c r="D81" s="304">
        <v>0</v>
      </c>
      <c r="E81" s="304">
        <v>0</v>
      </c>
      <c r="F81" s="305">
        <f t="shared" si="21"/>
        <v>0</v>
      </c>
      <c r="G81" s="304">
        <v>0</v>
      </c>
      <c r="H81" s="304">
        <v>0</v>
      </c>
      <c r="I81" s="305">
        <f t="shared" si="22"/>
        <v>0</v>
      </c>
    </row>
    <row r="82" spans="1:9" x14ac:dyDescent="0.25">
      <c r="A82" s="300">
        <v>9600</v>
      </c>
      <c r="B82" s="302"/>
      <c r="C82" s="303" t="s">
        <v>79</v>
      </c>
      <c r="D82" s="304">
        <v>0</v>
      </c>
      <c r="E82" s="304">
        <v>0</v>
      </c>
      <c r="F82" s="305">
        <f t="shared" si="21"/>
        <v>0</v>
      </c>
      <c r="G82" s="304">
        <v>0</v>
      </c>
      <c r="H82" s="304">
        <v>0</v>
      </c>
      <c r="I82" s="305">
        <f t="shared" si="22"/>
        <v>0</v>
      </c>
    </row>
    <row r="83" spans="1:9" x14ac:dyDescent="0.25">
      <c r="A83" s="300">
        <v>9900</v>
      </c>
      <c r="B83" s="302"/>
      <c r="C83" s="303" t="s">
        <v>348</v>
      </c>
      <c r="D83" s="306">
        <v>0</v>
      </c>
      <c r="E83" s="306">
        <v>0</v>
      </c>
      <c r="F83" s="307">
        <f t="shared" si="21"/>
        <v>0</v>
      </c>
      <c r="G83" s="306">
        <v>0</v>
      </c>
      <c r="H83" s="306">
        <v>0</v>
      </c>
      <c r="I83" s="307">
        <f t="shared" si="22"/>
        <v>0</v>
      </c>
    </row>
    <row r="84" spans="1:9" x14ac:dyDescent="0.25">
      <c r="B84" s="308"/>
      <c r="C84" s="309" t="s">
        <v>298</v>
      </c>
      <c r="D84" s="307">
        <f t="shared" ref="D84:I84" si="23">D12+D20+D30+D40+D50+D60+D64+D72+D76</f>
        <v>163163100</v>
      </c>
      <c r="E84" s="307">
        <f t="shared" si="23"/>
        <v>65924895</v>
      </c>
      <c r="F84" s="307">
        <f t="shared" si="23"/>
        <v>229087995</v>
      </c>
      <c r="G84" s="307">
        <f>G12+G20+G30+G40+G50+G60+G64+G72+G76</f>
        <v>107083454</v>
      </c>
      <c r="H84" s="307">
        <f t="shared" si="23"/>
        <v>106661214</v>
      </c>
      <c r="I84" s="307">
        <f t="shared" si="23"/>
        <v>122004541</v>
      </c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VR19"/>
  <sheetViews>
    <sheetView workbookViewId="0">
      <selection activeCell="JA11" sqref="JA11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14.5703125" customWidth="1"/>
    <col min="10" max="10" width="2.7109375" customWidth="1"/>
    <col min="11" max="256" width="11.42578125" hidden="1"/>
    <col min="257" max="257" width="2.7109375" customWidth="1"/>
    <col min="258" max="258" width="8.85546875" customWidth="1"/>
    <col min="259" max="259" width="15.28515625" customWidth="1"/>
    <col min="260" max="265" width="21.140625" customWidth="1"/>
    <col min="266" max="266" width="2.7109375" customWidth="1"/>
    <col min="267" max="512" width="11.42578125" hidden="1"/>
    <col min="513" max="513" width="2.7109375" customWidth="1"/>
    <col min="514" max="514" width="8.85546875" customWidth="1"/>
    <col min="515" max="515" width="15.28515625" customWidth="1"/>
    <col min="516" max="521" width="21.140625" customWidth="1"/>
    <col min="522" max="522" width="2.7109375" customWidth="1"/>
    <col min="523" max="768" width="11.42578125" hidden="1"/>
    <col min="769" max="769" width="2.7109375" customWidth="1"/>
    <col min="770" max="770" width="8.85546875" customWidth="1"/>
    <col min="771" max="771" width="15.28515625" customWidth="1"/>
    <col min="772" max="777" width="21.140625" customWidth="1"/>
    <col min="778" max="778" width="2.7109375" customWidth="1"/>
    <col min="779" max="1024" width="11.42578125" hidden="1"/>
    <col min="1025" max="1025" width="2.7109375" customWidth="1"/>
    <col min="1026" max="1026" width="8.85546875" customWidth="1"/>
    <col min="1027" max="1027" width="15.28515625" customWidth="1"/>
    <col min="1028" max="1033" width="21.140625" customWidth="1"/>
    <col min="1034" max="1034" width="2.7109375" customWidth="1"/>
    <col min="1035" max="1280" width="11.42578125" hidden="1"/>
    <col min="1281" max="1281" width="2.7109375" customWidth="1"/>
    <col min="1282" max="1282" width="8.85546875" customWidth="1"/>
    <col min="1283" max="1283" width="15.28515625" customWidth="1"/>
    <col min="1284" max="1289" width="21.140625" customWidth="1"/>
    <col min="1290" max="1290" width="2.7109375" customWidth="1"/>
    <col min="1291" max="1536" width="11.42578125" hidden="1"/>
    <col min="1537" max="1537" width="2.7109375" customWidth="1"/>
    <col min="1538" max="1538" width="8.85546875" customWidth="1"/>
    <col min="1539" max="1539" width="15.28515625" customWidth="1"/>
    <col min="1540" max="1545" width="21.140625" customWidth="1"/>
    <col min="1546" max="1546" width="2.7109375" customWidth="1"/>
    <col min="1547" max="1792" width="11.42578125" hidden="1"/>
    <col min="1793" max="1793" width="2.7109375" customWidth="1"/>
    <col min="1794" max="1794" width="8.85546875" customWidth="1"/>
    <col min="1795" max="1795" width="15.28515625" customWidth="1"/>
    <col min="1796" max="1801" width="21.140625" customWidth="1"/>
    <col min="1802" max="1802" width="2.7109375" customWidth="1"/>
    <col min="1803" max="2048" width="11.42578125" hidden="1"/>
    <col min="2049" max="2049" width="2.7109375" customWidth="1"/>
    <col min="2050" max="2050" width="8.85546875" customWidth="1"/>
    <col min="2051" max="2051" width="15.28515625" customWidth="1"/>
    <col min="2052" max="2057" width="21.140625" customWidth="1"/>
    <col min="2058" max="2058" width="2.7109375" customWidth="1"/>
    <col min="2059" max="2304" width="11.42578125" hidden="1"/>
    <col min="2305" max="2305" width="2.7109375" customWidth="1"/>
    <col min="2306" max="2306" width="8.85546875" customWidth="1"/>
    <col min="2307" max="2307" width="15.28515625" customWidth="1"/>
    <col min="2308" max="2313" width="21.140625" customWidth="1"/>
    <col min="2314" max="2314" width="2.7109375" customWidth="1"/>
    <col min="2315" max="2560" width="11.42578125" hidden="1"/>
    <col min="2561" max="2561" width="2.7109375" customWidth="1"/>
    <col min="2562" max="2562" width="8.85546875" customWidth="1"/>
    <col min="2563" max="2563" width="15.28515625" customWidth="1"/>
    <col min="2564" max="2569" width="21.140625" customWidth="1"/>
    <col min="2570" max="2570" width="2.7109375" customWidth="1"/>
    <col min="2571" max="2816" width="11.42578125" hidden="1"/>
    <col min="2817" max="2817" width="2.7109375" customWidth="1"/>
    <col min="2818" max="2818" width="8.85546875" customWidth="1"/>
    <col min="2819" max="2819" width="15.28515625" customWidth="1"/>
    <col min="2820" max="2825" width="21.140625" customWidth="1"/>
    <col min="2826" max="2826" width="2.7109375" customWidth="1"/>
    <col min="2827" max="3072" width="11.42578125" hidden="1"/>
    <col min="3073" max="3073" width="2.7109375" customWidth="1"/>
    <col min="3074" max="3074" width="8.85546875" customWidth="1"/>
    <col min="3075" max="3075" width="15.28515625" customWidth="1"/>
    <col min="3076" max="3081" width="21.140625" customWidth="1"/>
    <col min="3082" max="3082" width="2.7109375" customWidth="1"/>
    <col min="3083" max="3328" width="11.42578125" hidden="1"/>
    <col min="3329" max="3329" width="2.7109375" customWidth="1"/>
    <col min="3330" max="3330" width="8.85546875" customWidth="1"/>
    <col min="3331" max="3331" width="15.28515625" customWidth="1"/>
    <col min="3332" max="3337" width="21.140625" customWidth="1"/>
    <col min="3338" max="3338" width="2.7109375" customWidth="1"/>
    <col min="3339" max="3584" width="11.42578125" hidden="1"/>
    <col min="3585" max="3585" width="2.7109375" customWidth="1"/>
    <col min="3586" max="3586" width="8.85546875" customWidth="1"/>
    <col min="3587" max="3587" width="15.28515625" customWidth="1"/>
    <col min="3588" max="3593" width="21.140625" customWidth="1"/>
    <col min="3594" max="3594" width="2.7109375" customWidth="1"/>
    <col min="3595" max="3840" width="11.42578125" hidden="1"/>
    <col min="3841" max="3841" width="2.7109375" customWidth="1"/>
    <col min="3842" max="3842" width="8.85546875" customWidth="1"/>
    <col min="3843" max="3843" width="15.28515625" customWidth="1"/>
    <col min="3844" max="3849" width="21.140625" customWidth="1"/>
    <col min="3850" max="3850" width="2.7109375" customWidth="1"/>
    <col min="3851" max="4096" width="11.42578125" hidden="1"/>
    <col min="4097" max="4097" width="2.7109375" customWidth="1"/>
    <col min="4098" max="4098" width="8.85546875" customWidth="1"/>
    <col min="4099" max="4099" width="15.28515625" customWidth="1"/>
    <col min="4100" max="4105" width="21.140625" customWidth="1"/>
    <col min="4106" max="4106" width="2.7109375" customWidth="1"/>
    <col min="4107" max="4352" width="11.42578125" hidden="1"/>
    <col min="4353" max="4353" width="2.7109375" customWidth="1"/>
    <col min="4354" max="4354" width="8.85546875" customWidth="1"/>
    <col min="4355" max="4355" width="15.28515625" customWidth="1"/>
    <col min="4356" max="4361" width="21.140625" customWidth="1"/>
    <col min="4362" max="4362" width="2.7109375" customWidth="1"/>
    <col min="4363" max="4608" width="11.42578125" hidden="1"/>
    <col min="4609" max="4609" width="2.7109375" customWidth="1"/>
    <col min="4610" max="4610" width="8.85546875" customWidth="1"/>
    <col min="4611" max="4611" width="15.28515625" customWidth="1"/>
    <col min="4612" max="4617" width="21.140625" customWidth="1"/>
    <col min="4618" max="4618" width="2.7109375" customWidth="1"/>
    <col min="4619" max="4864" width="11.42578125" hidden="1"/>
    <col min="4865" max="4865" width="2.7109375" customWidth="1"/>
    <col min="4866" max="4866" width="8.85546875" customWidth="1"/>
    <col min="4867" max="4867" width="15.28515625" customWidth="1"/>
    <col min="4868" max="4873" width="21.140625" customWidth="1"/>
    <col min="4874" max="4874" width="2.7109375" customWidth="1"/>
    <col min="4875" max="5120" width="11.42578125" hidden="1"/>
    <col min="5121" max="5121" width="2.7109375" customWidth="1"/>
    <col min="5122" max="5122" width="8.85546875" customWidth="1"/>
    <col min="5123" max="5123" width="15.28515625" customWidth="1"/>
    <col min="5124" max="5129" width="21.140625" customWidth="1"/>
    <col min="5130" max="5130" width="2.7109375" customWidth="1"/>
    <col min="5131" max="5376" width="11.42578125" hidden="1"/>
    <col min="5377" max="5377" width="2.7109375" customWidth="1"/>
    <col min="5378" max="5378" width="8.85546875" customWidth="1"/>
    <col min="5379" max="5379" width="15.28515625" customWidth="1"/>
    <col min="5380" max="5385" width="21.140625" customWidth="1"/>
    <col min="5386" max="5386" width="2.7109375" customWidth="1"/>
    <col min="5387" max="5632" width="11.42578125" hidden="1"/>
    <col min="5633" max="5633" width="2.7109375" customWidth="1"/>
    <col min="5634" max="5634" width="8.85546875" customWidth="1"/>
    <col min="5635" max="5635" width="15.28515625" customWidth="1"/>
    <col min="5636" max="5641" width="21.140625" customWidth="1"/>
    <col min="5642" max="5642" width="2.7109375" customWidth="1"/>
    <col min="5643" max="5888" width="11.42578125" hidden="1"/>
    <col min="5889" max="5889" width="2.7109375" customWidth="1"/>
    <col min="5890" max="5890" width="8.85546875" customWidth="1"/>
    <col min="5891" max="5891" width="15.28515625" customWidth="1"/>
    <col min="5892" max="5897" width="21.140625" customWidth="1"/>
    <col min="5898" max="5898" width="2.7109375" customWidth="1"/>
    <col min="5899" max="6144" width="11.42578125" hidden="1"/>
    <col min="6145" max="6145" width="2.7109375" customWidth="1"/>
    <col min="6146" max="6146" width="8.85546875" customWidth="1"/>
    <col min="6147" max="6147" width="15.28515625" customWidth="1"/>
    <col min="6148" max="6153" width="21.140625" customWidth="1"/>
    <col min="6154" max="6154" width="2.7109375" customWidth="1"/>
    <col min="6155" max="6400" width="11.42578125" hidden="1"/>
    <col min="6401" max="6401" width="2.7109375" customWidth="1"/>
    <col min="6402" max="6402" width="8.85546875" customWidth="1"/>
    <col min="6403" max="6403" width="15.28515625" customWidth="1"/>
    <col min="6404" max="6409" width="21.140625" customWidth="1"/>
    <col min="6410" max="6410" width="2.7109375" customWidth="1"/>
    <col min="6411" max="6656" width="11.42578125" hidden="1"/>
    <col min="6657" max="6657" width="2.7109375" customWidth="1"/>
    <col min="6658" max="6658" width="8.85546875" customWidth="1"/>
    <col min="6659" max="6659" width="15.28515625" customWidth="1"/>
    <col min="6660" max="6665" width="21.140625" customWidth="1"/>
    <col min="6666" max="6666" width="2.7109375" customWidth="1"/>
    <col min="6667" max="6912" width="11.42578125" hidden="1"/>
    <col min="6913" max="6913" width="2.7109375" customWidth="1"/>
    <col min="6914" max="6914" width="8.85546875" customWidth="1"/>
    <col min="6915" max="6915" width="15.28515625" customWidth="1"/>
    <col min="6916" max="6921" width="21.140625" customWidth="1"/>
    <col min="6922" max="6922" width="2.7109375" customWidth="1"/>
    <col min="6923" max="7168" width="11.42578125" hidden="1"/>
    <col min="7169" max="7169" width="2.7109375" customWidth="1"/>
    <col min="7170" max="7170" width="8.85546875" customWidth="1"/>
    <col min="7171" max="7171" width="15.28515625" customWidth="1"/>
    <col min="7172" max="7177" width="21.140625" customWidth="1"/>
    <col min="7178" max="7178" width="2.7109375" customWidth="1"/>
    <col min="7179" max="7424" width="11.42578125" hidden="1"/>
    <col min="7425" max="7425" width="2.7109375" customWidth="1"/>
    <col min="7426" max="7426" width="8.85546875" customWidth="1"/>
    <col min="7427" max="7427" width="15.28515625" customWidth="1"/>
    <col min="7428" max="7433" width="21.140625" customWidth="1"/>
    <col min="7434" max="7434" width="2.7109375" customWidth="1"/>
    <col min="7435" max="7680" width="11.42578125" hidden="1"/>
    <col min="7681" max="7681" width="2.7109375" customWidth="1"/>
    <col min="7682" max="7682" width="8.85546875" customWidth="1"/>
    <col min="7683" max="7683" width="15.28515625" customWidth="1"/>
    <col min="7684" max="7689" width="21.140625" customWidth="1"/>
    <col min="7690" max="7690" width="2.7109375" customWidth="1"/>
    <col min="7691" max="7936" width="11.42578125" hidden="1"/>
    <col min="7937" max="7937" width="2.7109375" customWidth="1"/>
    <col min="7938" max="7938" width="8.85546875" customWidth="1"/>
    <col min="7939" max="7939" width="15.28515625" customWidth="1"/>
    <col min="7940" max="7945" width="21.140625" customWidth="1"/>
    <col min="7946" max="7946" width="2.7109375" customWidth="1"/>
    <col min="7947" max="8192" width="11.42578125" hidden="1"/>
    <col min="8193" max="8193" width="2.7109375" customWidth="1"/>
    <col min="8194" max="8194" width="8.85546875" customWidth="1"/>
    <col min="8195" max="8195" width="15.28515625" customWidth="1"/>
    <col min="8196" max="8201" width="21.140625" customWidth="1"/>
    <col min="8202" max="8202" width="2.7109375" customWidth="1"/>
    <col min="8203" max="8448" width="11.42578125" hidden="1"/>
    <col min="8449" max="8449" width="2.7109375" customWidth="1"/>
    <col min="8450" max="8450" width="8.85546875" customWidth="1"/>
    <col min="8451" max="8451" width="15.28515625" customWidth="1"/>
    <col min="8452" max="8457" width="21.140625" customWidth="1"/>
    <col min="8458" max="8458" width="2.7109375" customWidth="1"/>
    <col min="8459" max="8704" width="11.42578125" hidden="1"/>
    <col min="8705" max="8705" width="2.7109375" customWidth="1"/>
    <col min="8706" max="8706" width="8.85546875" customWidth="1"/>
    <col min="8707" max="8707" width="15.28515625" customWidth="1"/>
    <col min="8708" max="8713" width="21.140625" customWidth="1"/>
    <col min="8714" max="8714" width="2.7109375" customWidth="1"/>
    <col min="8715" max="8960" width="11.42578125" hidden="1"/>
    <col min="8961" max="8961" width="2.7109375" customWidth="1"/>
    <col min="8962" max="8962" width="8.85546875" customWidth="1"/>
    <col min="8963" max="8963" width="15.28515625" customWidth="1"/>
    <col min="8964" max="8969" width="21.140625" customWidth="1"/>
    <col min="8970" max="8970" width="2.7109375" customWidth="1"/>
    <col min="8971" max="9216" width="11.42578125" hidden="1"/>
    <col min="9217" max="9217" width="2.7109375" customWidth="1"/>
    <col min="9218" max="9218" width="8.85546875" customWidth="1"/>
    <col min="9219" max="9219" width="15.28515625" customWidth="1"/>
    <col min="9220" max="9225" width="21.140625" customWidth="1"/>
    <col min="9226" max="9226" width="2.7109375" customWidth="1"/>
    <col min="9227" max="9472" width="11.42578125" hidden="1"/>
    <col min="9473" max="9473" width="2.7109375" customWidth="1"/>
    <col min="9474" max="9474" width="8.85546875" customWidth="1"/>
    <col min="9475" max="9475" width="15.28515625" customWidth="1"/>
    <col min="9476" max="9481" width="21.140625" customWidth="1"/>
    <col min="9482" max="9482" width="2.7109375" customWidth="1"/>
    <col min="9483" max="9728" width="11.42578125" hidden="1"/>
    <col min="9729" max="9729" width="2.7109375" customWidth="1"/>
    <col min="9730" max="9730" width="8.85546875" customWidth="1"/>
    <col min="9731" max="9731" width="15.28515625" customWidth="1"/>
    <col min="9732" max="9737" width="21.140625" customWidth="1"/>
    <col min="9738" max="9738" width="2.7109375" customWidth="1"/>
    <col min="9739" max="9984" width="11.42578125" hidden="1"/>
    <col min="9985" max="9985" width="2.7109375" customWidth="1"/>
    <col min="9986" max="9986" width="8.85546875" customWidth="1"/>
    <col min="9987" max="9987" width="15.28515625" customWidth="1"/>
    <col min="9988" max="9993" width="21.140625" customWidth="1"/>
    <col min="9994" max="9994" width="2.7109375" customWidth="1"/>
    <col min="9995" max="10240" width="11.42578125" hidden="1"/>
    <col min="10241" max="10241" width="2.7109375" customWidth="1"/>
    <col min="10242" max="10242" width="8.85546875" customWidth="1"/>
    <col min="10243" max="10243" width="15.28515625" customWidth="1"/>
    <col min="10244" max="10249" width="21.140625" customWidth="1"/>
    <col min="10250" max="10250" width="2.7109375" customWidth="1"/>
    <col min="10251" max="10496" width="11.42578125" hidden="1"/>
    <col min="10497" max="10497" width="2.7109375" customWidth="1"/>
    <col min="10498" max="10498" width="8.85546875" customWidth="1"/>
    <col min="10499" max="10499" width="15.28515625" customWidth="1"/>
    <col min="10500" max="10505" width="21.140625" customWidth="1"/>
    <col min="10506" max="10506" width="2.7109375" customWidth="1"/>
    <col min="10507" max="10752" width="11.42578125" hidden="1"/>
    <col min="10753" max="10753" width="2.7109375" customWidth="1"/>
    <col min="10754" max="10754" width="8.85546875" customWidth="1"/>
    <col min="10755" max="10755" width="15.28515625" customWidth="1"/>
    <col min="10756" max="10761" width="21.140625" customWidth="1"/>
    <col min="10762" max="10762" width="2.7109375" customWidth="1"/>
    <col min="10763" max="11008" width="11.42578125" hidden="1"/>
    <col min="11009" max="11009" width="2.7109375" customWidth="1"/>
    <col min="11010" max="11010" width="8.85546875" customWidth="1"/>
    <col min="11011" max="11011" width="15.28515625" customWidth="1"/>
    <col min="11012" max="11017" width="21.140625" customWidth="1"/>
    <col min="11018" max="11018" width="2.7109375" customWidth="1"/>
    <col min="11019" max="11264" width="11.42578125" hidden="1"/>
    <col min="11265" max="11265" width="2.7109375" customWidth="1"/>
    <col min="11266" max="11266" width="8.85546875" customWidth="1"/>
    <col min="11267" max="11267" width="15.28515625" customWidth="1"/>
    <col min="11268" max="11273" width="21.140625" customWidth="1"/>
    <col min="11274" max="11274" width="2.7109375" customWidth="1"/>
    <col min="11275" max="11520" width="11.42578125" hidden="1"/>
    <col min="11521" max="11521" width="2.7109375" customWidth="1"/>
    <col min="11522" max="11522" width="8.85546875" customWidth="1"/>
    <col min="11523" max="11523" width="15.28515625" customWidth="1"/>
    <col min="11524" max="11529" width="21.140625" customWidth="1"/>
    <col min="11530" max="11530" width="2.7109375" customWidth="1"/>
    <col min="11531" max="11776" width="11.42578125" hidden="1"/>
    <col min="11777" max="11777" width="2.7109375" customWidth="1"/>
    <col min="11778" max="11778" width="8.85546875" customWidth="1"/>
    <col min="11779" max="11779" width="15.28515625" customWidth="1"/>
    <col min="11780" max="11785" width="21.140625" customWidth="1"/>
    <col min="11786" max="11786" width="2.7109375" customWidth="1"/>
    <col min="11787" max="12032" width="11.42578125" hidden="1"/>
    <col min="12033" max="12033" width="2.7109375" customWidth="1"/>
    <col min="12034" max="12034" width="8.85546875" customWidth="1"/>
    <col min="12035" max="12035" width="15.28515625" customWidth="1"/>
    <col min="12036" max="12041" width="21.140625" customWidth="1"/>
    <col min="12042" max="12042" width="2.7109375" customWidth="1"/>
    <col min="12043" max="12288" width="11.42578125" hidden="1"/>
    <col min="12289" max="12289" width="2.7109375" customWidth="1"/>
    <col min="12290" max="12290" width="8.85546875" customWidth="1"/>
    <col min="12291" max="12291" width="15.28515625" customWidth="1"/>
    <col min="12292" max="12297" width="21.140625" customWidth="1"/>
    <col min="12298" max="12298" width="2.7109375" customWidth="1"/>
    <col min="12299" max="12544" width="11.42578125" hidden="1"/>
    <col min="12545" max="12545" width="2.7109375" customWidth="1"/>
    <col min="12546" max="12546" width="8.85546875" customWidth="1"/>
    <col min="12547" max="12547" width="15.28515625" customWidth="1"/>
    <col min="12548" max="12553" width="21.140625" customWidth="1"/>
    <col min="12554" max="12554" width="2.7109375" customWidth="1"/>
    <col min="12555" max="12800" width="11.42578125" hidden="1"/>
    <col min="12801" max="12801" width="2.7109375" customWidth="1"/>
    <col min="12802" max="12802" width="8.85546875" customWidth="1"/>
    <col min="12803" max="12803" width="15.28515625" customWidth="1"/>
    <col min="12804" max="12809" width="21.140625" customWidth="1"/>
    <col min="12810" max="12810" width="2.7109375" customWidth="1"/>
    <col min="12811" max="13056" width="11.42578125" hidden="1"/>
    <col min="13057" max="13057" width="2.7109375" customWidth="1"/>
    <col min="13058" max="13058" width="8.85546875" customWidth="1"/>
    <col min="13059" max="13059" width="15.28515625" customWidth="1"/>
    <col min="13060" max="13065" width="21.140625" customWidth="1"/>
    <col min="13066" max="13066" width="2.7109375" customWidth="1"/>
    <col min="13067" max="13312" width="11.42578125" hidden="1"/>
    <col min="13313" max="13313" width="2.7109375" customWidth="1"/>
    <col min="13314" max="13314" width="8.85546875" customWidth="1"/>
    <col min="13315" max="13315" width="15.28515625" customWidth="1"/>
    <col min="13316" max="13321" width="21.140625" customWidth="1"/>
    <col min="13322" max="13322" width="2.7109375" customWidth="1"/>
    <col min="13323" max="13568" width="11.42578125" hidden="1"/>
    <col min="13569" max="13569" width="2.7109375" customWidth="1"/>
    <col min="13570" max="13570" width="8.85546875" customWidth="1"/>
    <col min="13571" max="13571" width="15.28515625" customWidth="1"/>
    <col min="13572" max="13577" width="21.140625" customWidth="1"/>
    <col min="13578" max="13578" width="2.7109375" customWidth="1"/>
    <col min="13579" max="13824" width="11.42578125" hidden="1"/>
    <col min="13825" max="13825" width="2.7109375" customWidth="1"/>
    <col min="13826" max="13826" width="8.85546875" customWidth="1"/>
    <col min="13827" max="13827" width="15.28515625" customWidth="1"/>
    <col min="13828" max="13833" width="21.140625" customWidth="1"/>
    <col min="13834" max="13834" width="2.7109375" customWidth="1"/>
    <col min="13835" max="14080" width="11.42578125" hidden="1"/>
    <col min="14081" max="14081" width="2.7109375" customWidth="1"/>
    <col min="14082" max="14082" width="8.85546875" customWidth="1"/>
    <col min="14083" max="14083" width="15.28515625" customWidth="1"/>
    <col min="14084" max="14089" width="21.140625" customWidth="1"/>
    <col min="14090" max="14090" width="2.7109375" customWidth="1"/>
    <col min="14091" max="14336" width="11.42578125" hidden="1"/>
    <col min="14337" max="14337" width="2.7109375" customWidth="1"/>
    <col min="14338" max="14338" width="8.85546875" customWidth="1"/>
    <col min="14339" max="14339" width="15.28515625" customWidth="1"/>
    <col min="14340" max="14345" width="21.140625" customWidth="1"/>
    <col min="14346" max="14346" width="2.7109375" customWidth="1"/>
    <col min="14347" max="14592" width="11.42578125" hidden="1"/>
    <col min="14593" max="14593" width="2.7109375" customWidth="1"/>
    <col min="14594" max="14594" width="8.85546875" customWidth="1"/>
    <col min="14595" max="14595" width="15.28515625" customWidth="1"/>
    <col min="14596" max="14601" width="21.140625" customWidth="1"/>
    <col min="14602" max="14602" width="2.7109375" customWidth="1"/>
    <col min="14603" max="14848" width="11.42578125" hidden="1"/>
    <col min="14849" max="14849" width="2.7109375" customWidth="1"/>
    <col min="14850" max="14850" width="8.85546875" customWidth="1"/>
    <col min="14851" max="14851" width="15.28515625" customWidth="1"/>
    <col min="14852" max="14857" width="21.140625" customWidth="1"/>
    <col min="14858" max="14858" width="2.7109375" customWidth="1"/>
    <col min="14859" max="15104" width="11.42578125" hidden="1"/>
    <col min="15105" max="15105" width="2.7109375" customWidth="1"/>
    <col min="15106" max="15106" width="8.85546875" customWidth="1"/>
    <col min="15107" max="15107" width="15.28515625" customWidth="1"/>
    <col min="15108" max="15113" width="21.140625" customWidth="1"/>
    <col min="15114" max="15114" width="2.7109375" customWidth="1"/>
    <col min="15115" max="15360" width="11.42578125" hidden="1"/>
    <col min="15361" max="15361" width="2.7109375" customWidth="1"/>
    <col min="15362" max="15362" width="8.85546875" customWidth="1"/>
    <col min="15363" max="15363" width="15.28515625" customWidth="1"/>
    <col min="15364" max="15369" width="21.140625" customWidth="1"/>
    <col min="15370" max="15370" width="2.7109375" customWidth="1"/>
    <col min="15371" max="15616" width="11.42578125" hidden="1"/>
    <col min="15617" max="15617" width="2.7109375" customWidth="1"/>
    <col min="15618" max="15618" width="8.85546875" customWidth="1"/>
    <col min="15619" max="15619" width="15.28515625" customWidth="1"/>
    <col min="15620" max="15625" width="21.140625" customWidth="1"/>
    <col min="15626" max="15626" width="2.7109375" customWidth="1"/>
    <col min="15627" max="15872" width="11.42578125" hidden="1"/>
    <col min="15873" max="15873" width="2.7109375" customWidth="1"/>
    <col min="15874" max="15874" width="8.85546875" customWidth="1"/>
    <col min="15875" max="15875" width="15.28515625" customWidth="1"/>
    <col min="15876" max="15881" width="21.140625" customWidth="1"/>
    <col min="15882" max="15882" width="2.7109375" customWidth="1"/>
    <col min="15883" max="16128" width="11.42578125" hidden="1"/>
    <col min="16129" max="16129" width="2.7109375" customWidth="1"/>
    <col min="16130" max="16130" width="8.85546875" customWidth="1"/>
    <col min="16131" max="16131" width="15.28515625" customWidth="1"/>
    <col min="16132" max="16137" width="21.140625" customWidth="1"/>
    <col min="16138" max="16138" width="2.7109375" customWidth="1"/>
    <col min="16139" max="16384" width="11.42578125" hidden="1"/>
  </cols>
  <sheetData>
    <row r="1" spans="2:9" x14ac:dyDescent="0.25"/>
    <row r="2" spans="2:9" x14ac:dyDescent="0.25">
      <c r="B2" s="511" t="s">
        <v>619</v>
      </c>
      <c r="C2" s="512"/>
      <c r="D2" s="512"/>
      <c r="E2" s="512"/>
      <c r="F2" s="512"/>
      <c r="G2" s="512"/>
      <c r="H2" s="512"/>
      <c r="I2" s="513"/>
    </row>
    <row r="3" spans="2:9" x14ac:dyDescent="0.25">
      <c r="B3" s="514" t="s">
        <v>249</v>
      </c>
      <c r="C3" s="515"/>
      <c r="D3" s="515"/>
      <c r="E3" s="515"/>
      <c r="F3" s="515"/>
      <c r="G3" s="515"/>
      <c r="H3" s="515"/>
      <c r="I3" s="516"/>
    </row>
    <row r="4" spans="2:9" x14ac:dyDescent="0.25">
      <c r="B4" s="517" t="s">
        <v>285</v>
      </c>
      <c r="C4" s="518"/>
      <c r="D4" s="518"/>
      <c r="E4" s="518"/>
      <c r="F4" s="518"/>
      <c r="G4" s="518"/>
      <c r="H4" s="518"/>
      <c r="I4" s="519"/>
    </row>
    <row r="5" spans="2:9" x14ac:dyDescent="0.25">
      <c r="B5" s="517" t="s">
        <v>349</v>
      </c>
      <c r="C5" s="518"/>
      <c r="D5" s="518"/>
      <c r="E5" s="518"/>
      <c r="F5" s="518"/>
      <c r="G5" s="518"/>
      <c r="H5" s="518"/>
      <c r="I5" s="519"/>
    </row>
    <row r="6" spans="2:9" x14ac:dyDescent="0.25">
      <c r="B6" s="520" t="s">
        <v>621</v>
      </c>
      <c r="C6" s="521"/>
      <c r="D6" s="521"/>
      <c r="E6" s="521"/>
      <c r="F6" s="521"/>
      <c r="G6" s="521"/>
      <c r="H6" s="521"/>
      <c r="I6" s="522"/>
    </row>
    <row r="7" spans="2:9" x14ac:dyDescent="0.25">
      <c r="B7" s="281"/>
      <c r="C7" s="281"/>
      <c r="D7" s="281"/>
      <c r="E7" s="281"/>
      <c r="F7" s="281"/>
      <c r="G7" s="281"/>
      <c r="H7" s="281"/>
      <c r="I7" s="281"/>
    </row>
    <row r="8" spans="2:9" x14ac:dyDescent="0.25">
      <c r="B8" s="523" t="s">
        <v>39</v>
      </c>
      <c r="C8" s="524"/>
      <c r="D8" s="529" t="s">
        <v>350</v>
      </c>
      <c r="E8" s="530"/>
      <c r="F8" s="530"/>
      <c r="G8" s="530"/>
      <c r="H8" s="531"/>
      <c r="I8" s="532" t="s">
        <v>288</v>
      </c>
    </row>
    <row r="9" spans="2:9" ht="24" x14ac:dyDescent="0.25">
      <c r="B9" s="525"/>
      <c r="C9" s="526"/>
      <c r="D9" s="310" t="s">
        <v>289</v>
      </c>
      <c r="E9" s="311" t="s">
        <v>290</v>
      </c>
      <c r="F9" s="310" t="s">
        <v>261</v>
      </c>
      <c r="G9" s="310" t="s">
        <v>262</v>
      </c>
      <c r="H9" s="310" t="s">
        <v>291</v>
      </c>
      <c r="I9" s="533"/>
    </row>
    <row r="10" spans="2:9" x14ac:dyDescent="0.25">
      <c r="B10" s="527"/>
      <c r="C10" s="528"/>
      <c r="D10" s="310">
        <v>1</v>
      </c>
      <c r="E10" s="310">
        <v>2</v>
      </c>
      <c r="F10" s="310" t="s">
        <v>292</v>
      </c>
      <c r="G10" s="310">
        <v>4</v>
      </c>
      <c r="H10" s="310">
        <v>5</v>
      </c>
      <c r="I10" s="310" t="s">
        <v>293</v>
      </c>
    </row>
    <row r="11" spans="2:9" x14ac:dyDescent="0.25">
      <c r="B11" s="312"/>
      <c r="C11" s="313"/>
      <c r="D11" s="314"/>
      <c r="E11" s="314"/>
      <c r="F11" s="314"/>
      <c r="G11" s="314"/>
      <c r="H11" s="314"/>
      <c r="I11" s="314"/>
    </row>
    <row r="12" spans="2:9" x14ac:dyDescent="0.25">
      <c r="B12" s="509" t="s">
        <v>351</v>
      </c>
      <c r="C12" s="510"/>
      <c r="D12" s="260">
        <v>163163100</v>
      </c>
      <c r="E12" s="260">
        <v>56131870</v>
      </c>
      <c r="F12" s="261">
        <f>D12+E12</f>
        <v>219294970</v>
      </c>
      <c r="G12" s="260">
        <v>97393001</v>
      </c>
      <c r="H12" s="260">
        <v>96970761</v>
      </c>
      <c r="I12" s="261">
        <f>F12-G12</f>
        <v>121901969</v>
      </c>
    </row>
    <row r="13" spans="2:9" x14ac:dyDescent="0.25">
      <c r="B13" s="285"/>
      <c r="C13" s="286"/>
      <c r="D13" s="261"/>
      <c r="E13" s="261"/>
      <c r="F13" s="261"/>
      <c r="G13" s="261"/>
      <c r="H13" s="261"/>
      <c r="I13" s="261"/>
    </row>
    <row r="14" spans="2:9" ht="15" customHeight="1" x14ac:dyDescent="0.25">
      <c r="B14" s="509" t="s">
        <v>352</v>
      </c>
      <c r="C14" s="510"/>
      <c r="D14" s="260">
        <v>0</v>
      </c>
      <c r="E14" s="260">
        <v>9793025</v>
      </c>
      <c r="F14" s="261">
        <f>D14+E14</f>
        <v>9793025</v>
      </c>
      <c r="G14" s="260">
        <v>9690453</v>
      </c>
      <c r="H14" s="260">
        <v>9690453</v>
      </c>
      <c r="I14" s="261">
        <f>F14-G14</f>
        <v>102572</v>
      </c>
    </row>
    <row r="15" spans="2:9" x14ac:dyDescent="0.25">
      <c r="B15" s="285"/>
      <c r="C15" s="286"/>
      <c r="D15" s="261"/>
      <c r="E15" s="261"/>
      <c r="F15" s="261"/>
      <c r="G15" s="261"/>
      <c r="H15" s="261"/>
      <c r="I15" s="261"/>
    </row>
    <row r="16" spans="2:9" ht="21" customHeight="1" x14ac:dyDescent="0.25">
      <c r="B16" s="509" t="s">
        <v>353</v>
      </c>
      <c r="C16" s="510"/>
      <c r="D16" s="260">
        <v>0</v>
      </c>
      <c r="E16" s="260">
        <v>0</v>
      </c>
      <c r="F16" s="261">
        <f>D16+E16</f>
        <v>0</v>
      </c>
      <c r="G16" s="260">
        <v>0</v>
      </c>
      <c r="H16" s="260">
        <v>0</v>
      </c>
      <c r="I16" s="261">
        <f>F16-G16</f>
        <v>0</v>
      </c>
    </row>
    <row r="17" spans="2:9" x14ac:dyDescent="0.25">
      <c r="B17" s="315"/>
      <c r="C17" s="316"/>
      <c r="D17" s="317"/>
      <c r="E17" s="317"/>
      <c r="F17" s="317"/>
      <c r="G17" s="317"/>
      <c r="H17" s="317"/>
      <c r="I17" s="317"/>
    </row>
    <row r="18" spans="2:9" x14ac:dyDescent="0.25">
      <c r="B18" s="315"/>
      <c r="C18" s="316" t="s">
        <v>298</v>
      </c>
      <c r="D18" s="318">
        <f t="shared" ref="D18:I18" si="0">SUM(D12+D14+D16)</f>
        <v>163163100</v>
      </c>
      <c r="E18" s="318">
        <f t="shared" si="0"/>
        <v>65924895</v>
      </c>
      <c r="F18" s="318">
        <f t="shared" si="0"/>
        <v>229087995</v>
      </c>
      <c r="G18" s="318">
        <f t="shared" si="0"/>
        <v>107083454</v>
      </c>
      <c r="H18" s="318">
        <f t="shared" si="0"/>
        <v>106661214</v>
      </c>
      <c r="I18" s="318">
        <f t="shared" si="0"/>
        <v>122004541</v>
      </c>
    </row>
    <row r="19" spans="2:9" x14ac:dyDescent="0.25">
      <c r="D19" s="246"/>
      <c r="E19" s="246"/>
      <c r="F19" s="246"/>
      <c r="G19" s="246"/>
      <c r="H19" s="246"/>
      <c r="I19" s="246"/>
    </row>
  </sheetData>
  <mergeCells count="11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VR65536"/>
  <sheetViews>
    <sheetView topLeftCell="B1" workbookViewId="0">
      <selection activeCell="IW42" sqref="IW42"/>
    </sheetView>
  </sheetViews>
  <sheetFormatPr baseColWidth="10" defaultColWidth="0" defaultRowHeight="14.25" zeroHeight="1" x14ac:dyDescent="0.2"/>
  <cols>
    <col min="1" max="1" width="2.7109375" style="15" hidden="1" customWidth="1"/>
    <col min="2" max="2" width="17.85546875" style="15" customWidth="1"/>
    <col min="3" max="3" width="36.28515625" style="15" customWidth="1"/>
    <col min="4" max="4" width="11.28515625" style="15" bestFit="1" customWidth="1"/>
    <col min="5" max="5" width="12.7109375" style="15" bestFit="1" customWidth="1"/>
    <col min="6" max="8" width="11.28515625" style="15" bestFit="1" customWidth="1"/>
    <col min="9" max="9" width="11.140625" style="15" bestFit="1" customWidth="1"/>
    <col min="10" max="10" width="2.7109375" style="15" customWidth="1"/>
    <col min="11" max="256" width="11.42578125" style="15" hidden="1"/>
    <col min="257" max="257" width="2.7109375" style="15" customWidth="1"/>
    <col min="258" max="258" width="17.85546875" style="15" customWidth="1"/>
    <col min="259" max="259" width="61" style="15" customWidth="1"/>
    <col min="260" max="265" width="18" style="15" customWidth="1"/>
    <col min="266" max="266" width="2.7109375" style="15" customWidth="1"/>
    <col min="267" max="512" width="11.42578125" style="15" hidden="1"/>
    <col min="513" max="513" width="2.7109375" style="15" customWidth="1"/>
    <col min="514" max="514" width="17.85546875" style="15" customWidth="1"/>
    <col min="515" max="515" width="61" style="15" customWidth="1"/>
    <col min="516" max="521" width="18" style="15" customWidth="1"/>
    <col min="522" max="522" width="2.7109375" style="15" customWidth="1"/>
    <col min="523" max="768" width="11.42578125" style="15" hidden="1"/>
    <col min="769" max="769" width="2.7109375" style="15" customWidth="1"/>
    <col min="770" max="770" width="17.85546875" style="15" customWidth="1"/>
    <col min="771" max="771" width="61" style="15" customWidth="1"/>
    <col min="772" max="777" width="18" style="15" customWidth="1"/>
    <col min="778" max="778" width="2.7109375" style="15" customWidth="1"/>
    <col min="779" max="1024" width="11.42578125" style="15" hidden="1"/>
    <col min="1025" max="1025" width="2.7109375" style="15" customWidth="1"/>
    <col min="1026" max="1026" width="17.85546875" style="15" customWidth="1"/>
    <col min="1027" max="1027" width="61" style="15" customWidth="1"/>
    <col min="1028" max="1033" width="18" style="15" customWidth="1"/>
    <col min="1034" max="1034" width="2.7109375" style="15" customWidth="1"/>
    <col min="1035" max="1280" width="11.42578125" style="15" hidden="1"/>
    <col min="1281" max="1281" width="2.7109375" style="15" customWidth="1"/>
    <col min="1282" max="1282" width="17.85546875" style="15" customWidth="1"/>
    <col min="1283" max="1283" width="61" style="15" customWidth="1"/>
    <col min="1284" max="1289" width="18" style="15" customWidth="1"/>
    <col min="1290" max="1290" width="2.7109375" style="15" customWidth="1"/>
    <col min="1291" max="1536" width="11.42578125" style="15" hidden="1"/>
    <col min="1537" max="1537" width="2.7109375" style="15" customWidth="1"/>
    <col min="1538" max="1538" width="17.85546875" style="15" customWidth="1"/>
    <col min="1539" max="1539" width="61" style="15" customWidth="1"/>
    <col min="1540" max="1545" width="18" style="15" customWidth="1"/>
    <col min="1546" max="1546" width="2.7109375" style="15" customWidth="1"/>
    <col min="1547" max="1792" width="11.42578125" style="15" hidden="1"/>
    <col min="1793" max="1793" width="2.7109375" style="15" customWidth="1"/>
    <col min="1794" max="1794" width="17.85546875" style="15" customWidth="1"/>
    <col min="1795" max="1795" width="61" style="15" customWidth="1"/>
    <col min="1796" max="1801" width="18" style="15" customWidth="1"/>
    <col min="1802" max="1802" width="2.7109375" style="15" customWidth="1"/>
    <col min="1803" max="2048" width="11.42578125" style="15" hidden="1"/>
    <col min="2049" max="2049" width="2.7109375" style="15" customWidth="1"/>
    <col min="2050" max="2050" width="17.85546875" style="15" customWidth="1"/>
    <col min="2051" max="2051" width="61" style="15" customWidth="1"/>
    <col min="2052" max="2057" width="18" style="15" customWidth="1"/>
    <col min="2058" max="2058" width="2.7109375" style="15" customWidth="1"/>
    <col min="2059" max="2304" width="11.42578125" style="15" hidden="1"/>
    <col min="2305" max="2305" width="2.7109375" style="15" customWidth="1"/>
    <col min="2306" max="2306" width="17.85546875" style="15" customWidth="1"/>
    <col min="2307" max="2307" width="61" style="15" customWidth="1"/>
    <col min="2308" max="2313" width="18" style="15" customWidth="1"/>
    <col min="2314" max="2314" width="2.7109375" style="15" customWidth="1"/>
    <col min="2315" max="2560" width="11.42578125" style="15" hidden="1"/>
    <col min="2561" max="2561" width="2.7109375" style="15" customWidth="1"/>
    <col min="2562" max="2562" width="17.85546875" style="15" customWidth="1"/>
    <col min="2563" max="2563" width="61" style="15" customWidth="1"/>
    <col min="2564" max="2569" width="18" style="15" customWidth="1"/>
    <col min="2570" max="2570" width="2.7109375" style="15" customWidth="1"/>
    <col min="2571" max="2816" width="11.42578125" style="15" hidden="1"/>
    <col min="2817" max="2817" width="2.7109375" style="15" customWidth="1"/>
    <col min="2818" max="2818" width="17.85546875" style="15" customWidth="1"/>
    <col min="2819" max="2819" width="61" style="15" customWidth="1"/>
    <col min="2820" max="2825" width="18" style="15" customWidth="1"/>
    <col min="2826" max="2826" width="2.7109375" style="15" customWidth="1"/>
    <col min="2827" max="3072" width="11.42578125" style="15" hidden="1"/>
    <col min="3073" max="3073" width="2.7109375" style="15" customWidth="1"/>
    <col min="3074" max="3074" width="17.85546875" style="15" customWidth="1"/>
    <col min="3075" max="3075" width="61" style="15" customWidth="1"/>
    <col min="3076" max="3081" width="18" style="15" customWidth="1"/>
    <col min="3082" max="3082" width="2.7109375" style="15" customWidth="1"/>
    <col min="3083" max="3328" width="11.42578125" style="15" hidden="1"/>
    <col min="3329" max="3329" width="2.7109375" style="15" customWidth="1"/>
    <col min="3330" max="3330" width="17.85546875" style="15" customWidth="1"/>
    <col min="3331" max="3331" width="61" style="15" customWidth="1"/>
    <col min="3332" max="3337" width="18" style="15" customWidth="1"/>
    <col min="3338" max="3338" width="2.7109375" style="15" customWidth="1"/>
    <col min="3339" max="3584" width="11.42578125" style="15" hidden="1"/>
    <col min="3585" max="3585" width="2.7109375" style="15" customWidth="1"/>
    <col min="3586" max="3586" width="17.85546875" style="15" customWidth="1"/>
    <col min="3587" max="3587" width="61" style="15" customWidth="1"/>
    <col min="3588" max="3593" width="18" style="15" customWidth="1"/>
    <col min="3594" max="3594" width="2.7109375" style="15" customWidth="1"/>
    <col min="3595" max="3840" width="11.42578125" style="15" hidden="1"/>
    <col min="3841" max="3841" width="2.7109375" style="15" customWidth="1"/>
    <col min="3842" max="3842" width="17.85546875" style="15" customWidth="1"/>
    <col min="3843" max="3843" width="61" style="15" customWidth="1"/>
    <col min="3844" max="3849" width="18" style="15" customWidth="1"/>
    <col min="3850" max="3850" width="2.7109375" style="15" customWidth="1"/>
    <col min="3851" max="4096" width="11.42578125" style="15" hidden="1"/>
    <col min="4097" max="4097" width="2.7109375" style="15" customWidth="1"/>
    <col min="4098" max="4098" width="17.85546875" style="15" customWidth="1"/>
    <col min="4099" max="4099" width="61" style="15" customWidth="1"/>
    <col min="4100" max="4105" width="18" style="15" customWidth="1"/>
    <col min="4106" max="4106" width="2.7109375" style="15" customWidth="1"/>
    <col min="4107" max="4352" width="11.42578125" style="15" hidden="1"/>
    <col min="4353" max="4353" width="2.7109375" style="15" customWidth="1"/>
    <col min="4354" max="4354" width="17.85546875" style="15" customWidth="1"/>
    <col min="4355" max="4355" width="61" style="15" customWidth="1"/>
    <col min="4356" max="4361" width="18" style="15" customWidth="1"/>
    <col min="4362" max="4362" width="2.7109375" style="15" customWidth="1"/>
    <col min="4363" max="4608" width="11.42578125" style="15" hidden="1"/>
    <col min="4609" max="4609" width="2.7109375" style="15" customWidth="1"/>
    <col min="4610" max="4610" width="17.85546875" style="15" customWidth="1"/>
    <col min="4611" max="4611" width="61" style="15" customWidth="1"/>
    <col min="4612" max="4617" width="18" style="15" customWidth="1"/>
    <col min="4618" max="4618" width="2.7109375" style="15" customWidth="1"/>
    <col min="4619" max="4864" width="11.42578125" style="15" hidden="1"/>
    <col min="4865" max="4865" width="2.7109375" style="15" customWidth="1"/>
    <col min="4866" max="4866" width="17.85546875" style="15" customWidth="1"/>
    <col min="4867" max="4867" width="61" style="15" customWidth="1"/>
    <col min="4868" max="4873" width="18" style="15" customWidth="1"/>
    <col min="4874" max="4874" width="2.7109375" style="15" customWidth="1"/>
    <col min="4875" max="5120" width="11.42578125" style="15" hidden="1"/>
    <col min="5121" max="5121" width="2.7109375" style="15" customWidth="1"/>
    <col min="5122" max="5122" width="17.85546875" style="15" customWidth="1"/>
    <col min="5123" max="5123" width="61" style="15" customWidth="1"/>
    <col min="5124" max="5129" width="18" style="15" customWidth="1"/>
    <col min="5130" max="5130" width="2.7109375" style="15" customWidth="1"/>
    <col min="5131" max="5376" width="11.42578125" style="15" hidden="1"/>
    <col min="5377" max="5377" width="2.7109375" style="15" customWidth="1"/>
    <col min="5378" max="5378" width="17.85546875" style="15" customWidth="1"/>
    <col min="5379" max="5379" width="61" style="15" customWidth="1"/>
    <col min="5380" max="5385" width="18" style="15" customWidth="1"/>
    <col min="5386" max="5386" width="2.7109375" style="15" customWidth="1"/>
    <col min="5387" max="5632" width="11.42578125" style="15" hidden="1"/>
    <col min="5633" max="5633" width="2.7109375" style="15" customWidth="1"/>
    <col min="5634" max="5634" width="17.85546875" style="15" customWidth="1"/>
    <col min="5635" max="5635" width="61" style="15" customWidth="1"/>
    <col min="5636" max="5641" width="18" style="15" customWidth="1"/>
    <col min="5642" max="5642" width="2.7109375" style="15" customWidth="1"/>
    <col min="5643" max="5888" width="11.42578125" style="15" hidden="1"/>
    <col min="5889" max="5889" width="2.7109375" style="15" customWidth="1"/>
    <col min="5890" max="5890" width="17.85546875" style="15" customWidth="1"/>
    <col min="5891" max="5891" width="61" style="15" customWidth="1"/>
    <col min="5892" max="5897" width="18" style="15" customWidth="1"/>
    <col min="5898" max="5898" width="2.7109375" style="15" customWidth="1"/>
    <col min="5899" max="6144" width="11.42578125" style="15" hidden="1"/>
    <col min="6145" max="6145" width="2.7109375" style="15" customWidth="1"/>
    <col min="6146" max="6146" width="17.85546875" style="15" customWidth="1"/>
    <col min="6147" max="6147" width="61" style="15" customWidth="1"/>
    <col min="6148" max="6153" width="18" style="15" customWidth="1"/>
    <col min="6154" max="6154" width="2.7109375" style="15" customWidth="1"/>
    <col min="6155" max="6400" width="11.42578125" style="15" hidden="1"/>
    <col min="6401" max="6401" width="2.7109375" style="15" customWidth="1"/>
    <col min="6402" max="6402" width="17.85546875" style="15" customWidth="1"/>
    <col min="6403" max="6403" width="61" style="15" customWidth="1"/>
    <col min="6404" max="6409" width="18" style="15" customWidth="1"/>
    <col min="6410" max="6410" width="2.7109375" style="15" customWidth="1"/>
    <col min="6411" max="6656" width="11.42578125" style="15" hidden="1"/>
    <col min="6657" max="6657" width="2.7109375" style="15" customWidth="1"/>
    <col min="6658" max="6658" width="17.85546875" style="15" customWidth="1"/>
    <col min="6659" max="6659" width="61" style="15" customWidth="1"/>
    <col min="6660" max="6665" width="18" style="15" customWidth="1"/>
    <col min="6666" max="6666" width="2.7109375" style="15" customWidth="1"/>
    <col min="6667" max="6912" width="11.42578125" style="15" hidden="1"/>
    <col min="6913" max="6913" width="2.7109375" style="15" customWidth="1"/>
    <col min="6914" max="6914" width="17.85546875" style="15" customWidth="1"/>
    <col min="6915" max="6915" width="61" style="15" customWidth="1"/>
    <col min="6916" max="6921" width="18" style="15" customWidth="1"/>
    <col min="6922" max="6922" width="2.7109375" style="15" customWidth="1"/>
    <col min="6923" max="7168" width="11.42578125" style="15" hidden="1"/>
    <col min="7169" max="7169" width="2.7109375" style="15" customWidth="1"/>
    <col min="7170" max="7170" width="17.85546875" style="15" customWidth="1"/>
    <col min="7171" max="7171" width="61" style="15" customWidth="1"/>
    <col min="7172" max="7177" width="18" style="15" customWidth="1"/>
    <col min="7178" max="7178" width="2.7109375" style="15" customWidth="1"/>
    <col min="7179" max="7424" width="11.42578125" style="15" hidden="1"/>
    <col min="7425" max="7425" width="2.7109375" style="15" customWidth="1"/>
    <col min="7426" max="7426" width="17.85546875" style="15" customWidth="1"/>
    <col min="7427" max="7427" width="61" style="15" customWidth="1"/>
    <col min="7428" max="7433" width="18" style="15" customWidth="1"/>
    <col min="7434" max="7434" width="2.7109375" style="15" customWidth="1"/>
    <col min="7435" max="7680" width="11.42578125" style="15" hidden="1"/>
    <col min="7681" max="7681" width="2.7109375" style="15" customWidth="1"/>
    <col min="7682" max="7682" width="17.85546875" style="15" customWidth="1"/>
    <col min="7683" max="7683" width="61" style="15" customWidth="1"/>
    <col min="7684" max="7689" width="18" style="15" customWidth="1"/>
    <col min="7690" max="7690" width="2.7109375" style="15" customWidth="1"/>
    <col min="7691" max="7936" width="11.42578125" style="15" hidden="1"/>
    <col min="7937" max="7937" width="2.7109375" style="15" customWidth="1"/>
    <col min="7938" max="7938" width="17.85546875" style="15" customWidth="1"/>
    <col min="7939" max="7939" width="61" style="15" customWidth="1"/>
    <col min="7940" max="7945" width="18" style="15" customWidth="1"/>
    <col min="7946" max="7946" width="2.7109375" style="15" customWidth="1"/>
    <col min="7947" max="8192" width="11.42578125" style="15" hidden="1"/>
    <col min="8193" max="8193" width="2.7109375" style="15" customWidth="1"/>
    <col min="8194" max="8194" width="17.85546875" style="15" customWidth="1"/>
    <col min="8195" max="8195" width="61" style="15" customWidth="1"/>
    <col min="8196" max="8201" width="18" style="15" customWidth="1"/>
    <col min="8202" max="8202" width="2.7109375" style="15" customWidth="1"/>
    <col min="8203" max="8448" width="11.42578125" style="15" hidden="1"/>
    <col min="8449" max="8449" width="2.7109375" style="15" customWidth="1"/>
    <col min="8450" max="8450" width="17.85546875" style="15" customWidth="1"/>
    <col min="8451" max="8451" width="61" style="15" customWidth="1"/>
    <col min="8452" max="8457" width="18" style="15" customWidth="1"/>
    <col min="8458" max="8458" width="2.7109375" style="15" customWidth="1"/>
    <col min="8459" max="8704" width="11.42578125" style="15" hidden="1"/>
    <col min="8705" max="8705" width="2.7109375" style="15" customWidth="1"/>
    <col min="8706" max="8706" width="17.85546875" style="15" customWidth="1"/>
    <col min="8707" max="8707" width="61" style="15" customWidth="1"/>
    <col min="8708" max="8713" width="18" style="15" customWidth="1"/>
    <col min="8714" max="8714" width="2.7109375" style="15" customWidth="1"/>
    <col min="8715" max="8960" width="11.42578125" style="15" hidden="1"/>
    <col min="8961" max="8961" width="2.7109375" style="15" customWidth="1"/>
    <col min="8962" max="8962" width="17.85546875" style="15" customWidth="1"/>
    <col min="8963" max="8963" width="61" style="15" customWidth="1"/>
    <col min="8964" max="8969" width="18" style="15" customWidth="1"/>
    <col min="8970" max="8970" width="2.7109375" style="15" customWidth="1"/>
    <col min="8971" max="9216" width="11.42578125" style="15" hidden="1"/>
    <col min="9217" max="9217" width="2.7109375" style="15" customWidth="1"/>
    <col min="9218" max="9218" width="17.85546875" style="15" customWidth="1"/>
    <col min="9219" max="9219" width="61" style="15" customWidth="1"/>
    <col min="9220" max="9225" width="18" style="15" customWidth="1"/>
    <col min="9226" max="9226" width="2.7109375" style="15" customWidth="1"/>
    <col min="9227" max="9472" width="11.42578125" style="15" hidden="1"/>
    <col min="9473" max="9473" width="2.7109375" style="15" customWidth="1"/>
    <col min="9474" max="9474" width="17.85546875" style="15" customWidth="1"/>
    <col min="9475" max="9475" width="61" style="15" customWidth="1"/>
    <col min="9476" max="9481" width="18" style="15" customWidth="1"/>
    <col min="9482" max="9482" width="2.7109375" style="15" customWidth="1"/>
    <col min="9483" max="9728" width="11.42578125" style="15" hidden="1"/>
    <col min="9729" max="9729" width="2.7109375" style="15" customWidth="1"/>
    <col min="9730" max="9730" width="17.85546875" style="15" customWidth="1"/>
    <col min="9731" max="9731" width="61" style="15" customWidth="1"/>
    <col min="9732" max="9737" width="18" style="15" customWidth="1"/>
    <col min="9738" max="9738" width="2.7109375" style="15" customWidth="1"/>
    <col min="9739" max="9984" width="11.42578125" style="15" hidden="1"/>
    <col min="9985" max="9985" width="2.7109375" style="15" customWidth="1"/>
    <col min="9986" max="9986" width="17.85546875" style="15" customWidth="1"/>
    <col min="9987" max="9987" width="61" style="15" customWidth="1"/>
    <col min="9988" max="9993" width="18" style="15" customWidth="1"/>
    <col min="9994" max="9994" width="2.7109375" style="15" customWidth="1"/>
    <col min="9995" max="10240" width="11.42578125" style="15" hidden="1"/>
    <col min="10241" max="10241" width="2.7109375" style="15" customWidth="1"/>
    <col min="10242" max="10242" width="17.85546875" style="15" customWidth="1"/>
    <col min="10243" max="10243" width="61" style="15" customWidth="1"/>
    <col min="10244" max="10249" width="18" style="15" customWidth="1"/>
    <col min="10250" max="10250" width="2.7109375" style="15" customWidth="1"/>
    <col min="10251" max="10496" width="11.42578125" style="15" hidden="1"/>
    <col min="10497" max="10497" width="2.7109375" style="15" customWidth="1"/>
    <col min="10498" max="10498" width="17.85546875" style="15" customWidth="1"/>
    <col min="10499" max="10499" width="61" style="15" customWidth="1"/>
    <col min="10500" max="10505" width="18" style="15" customWidth="1"/>
    <col min="10506" max="10506" width="2.7109375" style="15" customWidth="1"/>
    <col min="10507" max="10752" width="11.42578125" style="15" hidden="1"/>
    <col min="10753" max="10753" width="2.7109375" style="15" customWidth="1"/>
    <col min="10754" max="10754" width="17.85546875" style="15" customWidth="1"/>
    <col min="10755" max="10755" width="61" style="15" customWidth="1"/>
    <col min="10756" max="10761" width="18" style="15" customWidth="1"/>
    <col min="10762" max="10762" width="2.7109375" style="15" customWidth="1"/>
    <col min="10763" max="11008" width="11.42578125" style="15" hidden="1"/>
    <col min="11009" max="11009" width="2.7109375" style="15" customWidth="1"/>
    <col min="11010" max="11010" width="17.85546875" style="15" customWidth="1"/>
    <col min="11011" max="11011" width="61" style="15" customWidth="1"/>
    <col min="11012" max="11017" width="18" style="15" customWidth="1"/>
    <col min="11018" max="11018" width="2.7109375" style="15" customWidth="1"/>
    <col min="11019" max="11264" width="11.42578125" style="15" hidden="1"/>
    <col min="11265" max="11265" width="2.7109375" style="15" customWidth="1"/>
    <col min="11266" max="11266" width="17.85546875" style="15" customWidth="1"/>
    <col min="11267" max="11267" width="61" style="15" customWidth="1"/>
    <col min="11268" max="11273" width="18" style="15" customWidth="1"/>
    <col min="11274" max="11274" width="2.7109375" style="15" customWidth="1"/>
    <col min="11275" max="11520" width="11.42578125" style="15" hidden="1"/>
    <col min="11521" max="11521" width="2.7109375" style="15" customWidth="1"/>
    <col min="11522" max="11522" width="17.85546875" style="15" customWidth="1"/>
    <col min="11523" max="11523" width="61" style="15" customWidth="1"/>
    <col min="11524" max="11529" width="18" style="15" customWidth="1"/>
    <col min="11530" max="11530" width="2.7109375" style="15" customWidth="1"/>
    <col min="11531" max="11776" width="11.42578125" style="15" hidden="1"/>
    <col min="11777" max="11777" width="2.7109375" style="15" customWidth="1"/>
    <col min="11778" max="11778" width="17.85546875" style="15" customWidth="1"/>
    <col min="11779" max="11779" width="61" style="15" customWidth="1"/>
    <col min="11780" max="11785" width="18" style="15" customWidth="1"/>
    <col min="11786" max="11786" width="2.7109375" style="15" customWidth="1"/>
    <col min="11787" max="12032" width="11.42578125" style="15" hidden="1"/>
    <col min="12033" max="12033" width="2.7109375" style="15" customWidth="1"/>
    <col min="12034" max="12034" width="17.85546875" style="15" customWidth="1"/>
    <col min="12035" max="12035" width="61" style="15" customWidth="1"/>
    <col min="12036" max="12041" width="18" style="15" customWidth="1"/>
    <col min="12042" max="12042" width="2.7109375" style="15" customWidth="1"/>
    <col min="12043" max="12288" width="11.42578125" style="15" hidden="1"/>
    <col min="12289" max="12289" width="2.7109375" style="15" customWidth="1"/>
    <col min="12290" max="12290" width="17.85546875" style="15" customWidth="1"/>
    <col min="12291" max="12291" width="61" style="15" customWidth="1"/>
    <col min="12292" max="12297" width="18" style="15" customWidth="1"/>
    <col min="12298" max="12298" width="2.7109375" style="15" customWidth="1"/>
    <col min="12299" max="12544" width="11.42578125" style="15" hidden="1"/>
    <col min="12545" max="12545" width="2.7109375" style="15" customWidth="1"/>
    <col min="12546" max="12546" width="17.85546875" style="15" customWidth="1"/>
    <col min="12547" max="12547" width="61" style="15" customWidth="1"/>
    <col min="12548" max="12553" width="18" style="15" customWidth="1"/>
    <col min="12554" max="12554" width="2.7109375" style="15" customWidth="1"/>
    <col min="12555" max="12800" width="11.42578125" style="15" hidden="1"/>
    <col min="12801" max="12801" width="2.7109375" style="15" customWidth="1"/>
    <col min="12802" max="12802" width="17.85546875" style="15" customWidth="1"/>
    <col min="12803" max="12803" width="61" style="15" customWidth="1"/>
    <col min="12804" max="12809" width="18" style="15" customWidth="1"/>
    <col min="12810" max="12810" width="2.7109375" style="15" customWidth="1"/>
    <col min="12811" max="13056" width="11.42578125" style="15" hidden="1"/>
    <col min="13057" max="13057" width="2.7109375" style="15" customWidth="1"/>
    <col min="13058" max="13058" width="17.85546875" style="15" customWidth="1"/>
    <col min="13059" max="13059" width="61" style="15" customWidth="1"/>
    <col min="13060" max="13065" width="18" style="15" customWidth="1"/>
    <col min="13066" max="13066" width="2.7109375" style="15" customWidth="1"/>
    <col min="13067" max="13312" width="11.42578125" style="15" hidden="1"/>
    <col min="13313" max="13313" width="2.7109375" style="15" customWidth="1"/>
    <col min="13314" max="13314" width="17.85546875" style="15" customWidth="1"/>
    <col min="13315" max="13315" width="61" style="15" customWidth="1"/>
    <col min="13316" max="13321" width="18" style="15" customWidth="1"/>
    <col min="13322" max="13322" width="2.7109375" style="15" customWidth="1"/>
    <col min="13323" max="13568" width="11.42578125" style="15" hidden="1"/>
    <col min="13569" max="13569" width="2.7109375" style="15" customWidth="1"/>
    <col min="13570" max="13570" width="17.85546875" style="15" customWidth="1"/>
    <col min="13571" max="13571" width="61" style="15" customWidth="1"/>
    <col min="13572" max="13577" width="18" style="15" customWidth="1"/>
    <col min="13578" max="13578" width="2.7109375" style="15" customWidth="1"/>
    <col min="13579" max="13824" width="11.42578125" style="15" hidden="1"/>
    <col min="13825" max="13825" width="2.7109375" style="15" customWidth="1"/>
    <col min="13826" max="13826" width="17.85546875" style="15" customWidth="1"/>
    <col min="13827" max="13827" width="61" style="15" customWidth="1"/>
    <col min="13828" max="13833" width="18" style="15" customWidth="1"/>
    <col min="13834" max="13834" width="2.7109375" style="15" customWidth="1"/>
    <col min="13835" max="14080" width="11.42578125" style="15" hidden="1"/>
    <col min="14081" max="14081" width="2.7109375" style="15" customWidth="1"/>
    <col min="14082" max="14082" width="17.85546875" style="15" customWidth="1"/>
    <col min="14083" max="14083" width="61" style="15" customWidth="1"/>
    <col min="14084" max="14089" width="18" style="15" customWidth="1"/>
    <col min="14090" max="14090" width="2.7109375" style="15" customWidth="1"/>
    <col min="14091" max="14336" width="11.42578125" style="15" hidden="1"/>
    <col min="14337" max="14337" width="2.7109375" style="15" customWidth="1"/>
    <col min="14338" max="14338" width="17.85546875" style="15" customWidth="1"/>
    <col min="14339" max="14339" width="61" style="15" customWidth="1"/>
    <col min="14340" max="14345" width="18" style="15" customWidth="1"/>
    <col min="14346" max="14346" width="2.7109375" style="15" customWidth="1"/>
    <col min="14347" max="14592" width="11.42578125" style="15" hidden="1"/>
    <col min="14593" max="14593" width="2.7109375" style="15" customWidth="1"/>
    <col min="14594" max="14594" width="17.85546875" style="15" customWidth="1"/>
    <col min="14595" max="14595" width="61" style="15" customWidth="1"/>
    <col min="14596" max="14601" width="18" style="15" customWidth="1"/>
    <col min="14602" max="14602" width="2.7109375" style="15" customWidth="1"/>
    <col min="14603" max="14848" width="11.42578125" style="15" hidden="1"/>
    <col min="14849" max="14849" width="2.7109375" style="15" customWidth="1"/>
    <col min="14850" max="14850" width="17.85546875" style="15" customWidth="1"/>
    <col min="14851" max="14851" width="61" style="15" customWidth="1"/>
    <col min="14852" max="14857" width="18" style="15" customWidth="1"/>
    <col min="14858" max="14858" width="2.7109375" style="15" customWidth="1"/>
    <col min="14859" max="15104" width="11.42578125" style="15" hidden="1"/>
    <col min="15105" max="15105" width="2.7109375" style="15" customWidth="1"/>
    <col min="15106" max="15106" width="17.85546875" style="15" customWidth="1"/>
    <col min="15107" max="15107" width="61" style="15" customWidth="1"/>
    <col min="15108" max="15113" width="18" style="15" customWidth="1"/>
    <col min="15114" max="15114" width="2.7109375" style="15" customWidth="1"/>
    <col min="15115" max="15360" width="11.42578125" style="15" hidden="1"/>
    <col min="15361" max="15361" width="2.7109375" style="15" customWidth="1"/>
    <col min="15362" max="15362" width="17.85546875" style="15" customWidth="1"/>
    <col min="15363" max="15363" width="61" style="15" customWidth="1"/>
    <col min="15364" max="15369" width="18" style="15" customWidth="1"/>
    <col min="15370" max="15370" width="2.7109375" style="15" customWidth="1"/>
    <col min="15371" max="15616" width="11.42578125" style="15" hidden="1"/>
    <col min="15617" max="15617" width="2.7109375" style="15" customWidth="1"/>
    <col min="15618" max="15618" width="17.85546875" style="15" customWidth="1"/>
    <col min="15619" max="15619" width="61" style="15" customWidth="1"/>
    <col min="15620" max="15625" width="18" style="15" customWidth="1"/>
    <col min="15626" max="15626" width="2.7109375" style="15" customWidth="1"/>
    <col min="15627" max="15872" width="11.42578125" style="15" hidden="1"/>
    <col min="15873" max="15873" width="2.7109375" style="15" customWidth="1"/>
    <col min="15874" max="15874" width="17.85546875" style="15" customWidth="1"/>
    <col min="15875" max="15875" width="61" style="15" customWidth="1"/>
    <col min="15876" max="15881" width="18" style="15" customWidth="1"/>
    <col min="15882" max="15882" width="2.7109375" style="15" customWidth="1"/>
    <col min="15883" max="16128" width="11.42578125" style="15" hidden="1"/>
    <col min="16129" max="16129" width="2.7109375" style="15" customWidth="1"/>
    <col min="16130" max="16130" width="17.85546875" style="15" customWidth="1"/>
    <col min="16131" max="16131" width="61" style="15" customWidth="1"/>
    <col min="16132" max="16137" width="18" style="15" customWidth="1"/>
    <col min="16138" max="16138" width="2.7109375" style="15" customWidth="1"/>
    <col min="16139" max="16384" width="11.42578125" style="15" hidden="1"/>
  </cols>
  <sheetData>
    <row r="1" spans="2:9" x14ac:dyDescent="0.2"/>
    <row r="2" spans="2:9" ht="15" x14ac:dyDescent="0.2">
      <c r="B2" s="511" t="s">
        <v>619</v>
      </c>
      <c r="C2" s="512"/>
      <c r="D2" s="512"/>
      <c r="E2" s="512"/>
      <c r="F2" s="512"/>
      <c r="G2" s="512"/>
      <c r="H2" s="512"/>
      <c r="I2" s="513"/>
    </row>
    <row r="3" spans="2:9" ht="15" x14ac:dyDescent="0.2">
      <c r="B3" s="514" t="s">
        <v>354</v>
      </c>
      <c r="C3" s="515"/>
      <c r="D3" s="515"/>
      <c r="E3" s="515"/>
      <c r="F3" s="515"/>
      <c r="G3" s="515"/>
      <c r="H3" s="515"/>
      <c r="I3" s="516"/>
    </row>
    <row r="4" spans="2:9" ht="15" x14ac:dyDescent="0.2">
      <c r="B4" s="517" t="s">
        <v>285</v>
      </c>
      <c r="C4" s="518"/>
      <c r="D4" s="518"/>
      <c r="E4" s="518"/>
      <c r="F4" s="518"/>
      <c r="G4" s="518"/>
      <c r="H4" s="518"/>
      <c r="I4" s="519"/>
    </row>
    <row r="5" spans="2:9" ht="15" x14ac:dyDescent="0.2">
      <c r="B5" s="517" t="s">
        <v>355</v>
      </c>
      <c r="C5" s="518"/>
      <c r="D5" s="518"/>
      <c r="E5" s="518"/>
      <c r="F5" s="518"/>
      <c r="G5" s="518"/>
      <c r="H5" s="518"/>
      <c r="I5" s="519"/>
    </row>
    <row r="6" spans="2:9" ht="15" x14ac:dyDescent="0.2">
      <c r="B6" s="520" t="s">
        <v>622</v>
      </c>
      <c r="C6" s="521"/>
      <c r="D6" s="521"/>
      <c r="E6" s="521"/>
      <c r="F6" s="521"/>
      <c r="G6" s="521"/>
      <c r="H6" s="521"/>
      <c r="I6" s="522"/>
    </row>
    <row r="7" spans="2:9" x14ac:dyDescent="0.2">
      <c r="B7" s="281"/>
      <c r="C7" s="281"/>
      <c r="D7" s="281"/>
      <c r="E7" s="281"/>
      <c r="F7" s="281"/>
      <c r="G7" s="281"/>
      <c r="H7" s="281"/>
      <c r="I7" s="281"/>
    </row>
    <row r="8" spans="2:9" x14ac:dyDescent="0.2">
      <c r="B8" s="532" t="s">
        <v>39</v>
      </c>
      <c r="C8" s="534"/>
      <c r="D8" s="529" t="s">
        <v>287</v>
      </c>
      <c r="E8" s="530"/>
      <c r="F8" s="530"/>
      <c r="G8" s="530"/>
      <c r="H8" s="531"/>
      <c r="I8" s="538" t="s">
        <v>288</v>
      </c>
    </row>
    <row r="9" spans="2:9" ht="24" x14ac:dyDescent="0.2">
      <c r="B9" s="535"/>
      <c r="C9" s="536"/>
      <c r="D9" s="319" t="s">
        <v>289</v>
      </c>
      <c r="E9" s="320" t="s">
        <v>290</v>
      </c>
      <c r="F9" s="319" t="s">
        <v>261</v>
      </c>
      <c r="G9" s="319" t="s">
        <v>262</v>
      </c>
      <c r="H9" s="319" t="s">
        <v>291</v>
      </c>
      <c r="I9" s="539"/>
    </row>
    <row r="10" spans="2:9" x14ac:dyDescent="0.2">
      <c r="B10" s="533"/>
      <c r="C10" s="537"/>
      <c r="D10" s="319">
        <v>1</v>
      </c>
      <c r="E10" s="319">
        <v>2</v>
      </c>
      <c r="F10" s="319" t="s">
        <v>292</v>
      </c>
      <c r="G10" s="319">
        <v>4</v>
      </c>
      <c r="H10" s="319">
        <v>5</v>
      </c>
      <c r="I10" s="321" t="s">
        <v>293</v>
      </c>
    </row>
    <row r="11" spans="2:9" x14ac:dyDescent="0.2">
      <c r="B11" s="322"/>
      <c r="C11" s="323"/>
      <c r="D11" s="324"/>
      <c r="E11" s="324"/>
      <c r="F11" s="324"/>
      <c r="G11" s="324"/>
      <c r="H11" s="324"/>
      <c r="I11" s="324"/>
    </row>
    <row r="12" spans="2:9" x14ac:dyDescent="0.2">
      <c r="B12" s="542" t="s">
        <v>356</v>
      </c>
      <c r="C12" s="543"/>
      <c r="D12" s="325">
        <f t="shared" ref="D12:I12" si="0">SUM(D13:D20)</f>
        <v>0</v>
      </c>
      <c r="E12" s="325">
        <f t="shared" si="0"/>
        <v>0</v>
      </c>
      <c r="F12" s="325">
        <f t="shared" si="0"/>
        <v>0</v>
      </c>
      <c r="G12" s="325">
        <f t="shared" si="0"/>
        <v>0</v>
      </c>
      <c r="H12" s="325">
        <f t="shared" si="0"/>
        <v>0</v>
      </c>
      <c r="I12" s="325">
        <f t="shared" si="0"/>
        <v>0</v>
      </c>
    </row>
    <row r="13" spans="2:9" x14ac:dyDescent="0.2">
      <c r="B13" s="540" t="s">
        <v>357</v>
      </c>
      <c r="C13" s="541"/>
      <c r="D13" s="326"/>
      <c r="E13" s="326"/>
      <c r="F13" s="327">
        <f>D13+E13</f>
        <v>0</v>
      </c>
      <c r="G13" s="326"/>
      <c r="H13" s="326"/>
      <c r="I13" s="327">
        <f>F13-G13</f>
        <v>0</v>
      </c>
    </row>
    <row r="14" spans="2:9" x14ac:dyDescent="0.2">
      <c r="B14" s="540" t="s">
        <v>358</v>
      </c>
      <c r="C14" s="541"/>
      <c r="D14" s="326"/>
      <c r="E14" s="326"/>
      <c r="F14" s="327">
        <f t="shared" ref="F14:F20" si="1">D14+E14</f>
        <v>0</v>
      </c>
      <c r="G14" s="326"/>
      <c r="H14" s="326"/>
      <c r="I14" s="327">
        <f t="shared" ref="I14:I20" si="2">F14-G14</f>
        <v>0</v>
      </c>
    </row>
    <row r="15" spans="2:9" x14ac:dyDescent="0.2">
      <c r="B15" s="540" t="s">
        <v>359</v>
      </c>
      <c r="C15" s="541"/>
      <c r="D15" s="326"/>
      <c r="E15" s="326"/>
      <c r="F15" s="327">
        <f t="shared" si="1"/>
        <v>0</v>
      </c>
      <c r="G15" s="326"/>
      <c r="H15" s="326"/>
      <c r="I15" s="327">
        <f t="shared" si="2"/>
        <v>0</v>
      </c>
    </row>
    <row r="16" spans="2:9" x14ac:dyDescent="0.2">
      <c r="B16" s="540" t="s">
        <v>360</v>
      </c>
      <c r="C16" s="541"/>
      <c r="D16" s="326"/>
      <c r="E16" s="326"/>
      <c r="F16" s="327">
        <f t="shared" si="1"/>
        <v>0</v>
      </c>
      <c r="G16" s="326"/>
      <c r="H16" s="326"/>
      <c r="I16" s="327">
        <f t="shared" si="2"/>
        <v>0</v>
      </c>
    </row>
    <row r="17" spans="2:9" x14ac:dyDescent="0.2">
      <c r="B17" s="540" t="s">
        <v>361</v>
      </c>
      <c r="C17" s="541"/>
      <c r="D17" s="326"/>
      <c r="E17" s="326"/>
      <c r="F17" s="327">
        <f t="shared" si="1"/>
        <v>0</v>
      </c>
      <c r="G17" s="326"/>
      <c r="H17" s="326"/>
      <c r="I17" s="327">
        <f t="shared" si="2"/>
        <v>0</v>
      </c>
    </row>
    <row r="18" spans="2:9" x14ac:dyDescent="0.2">
      <c r="B18" s="540" t="s">
        <v>362</v>
      </c>
      <c r="C18" s="541"/>
      <c r="D18" s="326"/>
      <c r="E18" s="326"/>
      <c r="F18" s="327">
        <f t="shared" si="1"/>
        <v>0</v>
      </c>
      <c r="G18" s="326"/>
      <c r="H18" s="326"/>
      <c r="I18" s="327">
        <f t="shared" si="2"/>
        <v>0</v>
      </c>
    </row>
    <row r="19" spans="2:9" x14ac:dyDescent="0.2">
      <c r="B19" s="540" t="s">
        <v>363</v>
      </c>
      <c r="C19" s="541"/>
      <c r="D19" s="326"/>
      <c r="E19" s="326"/>
      <c r="F19" s="327">
        <f t="shared" si="1"/>
        <v>0</v>
      </c>
      <c r="G19" s="326"/>
      <c r="H19" s="326"/>
      <c r="I19" s="327">
        <f t="shared" si="2"/>
        <v>0</v>
      </c>
    </row>
    <row r="20" spans="2:9" x14ac:dyDescent="0.2">
      <c r="B20" s="540" t="s">
        <v>364</v>
      </c>
      <c r="C20" s="541"/>
      <c r="D20" s="326"/>
      <c r="E20" s="326"/>
      <c r="F20" s="327">
        <f t="shared" si="1"/>
        <v>0</v>
      </c>
      <c r="G20" s="326"/>
      <c r="H20" s="326"/>
      <c r="I20" s="327">
        <f t="shared" si="2"/>
        <v>0</v>
      </c>
    </row>
    <row r="21" spans="2:9" x14ac:dyDescent="0.2">
      <c r="B21" s="328"/>
      <c r="C21" s="329"/>
      <c r="D21" s="330"/>
      <c r="E21" s="330"/>
      <c r="F21" s="330"/>
      <c r="G21" s="330"/>
      <c r="H21" s="330"/>
      <c r="I21" s="330"/>
    </row>
    <row r="22" spans="2:9" x14ac:dyDescent="0.2">
      <c r="B22" s="542" t="s">
        <v>365</v>
      </c>
      <c r="C22" s="543"/>
      <c r="D22" s="325">
        <f t="shared" ref="D22:I22" si="3">SUM(D23:D29)</f>
        <v>163163100</v>
      </c>
      <c r="E22" s="325">
        <f t="shared" si="3"/>
        <v>65924895</v>
      </c>
      <c r="F22" s="325">
        <f t="shared" si="3"/>
        <v>229087995</v>
      </c>
      <c r="G22" s="325">
        <f t="shared" si="3"/>
        <v>107083454</v>
      </c>
      <c r="H22" s="325">
        <f t="shared" si="3"/>
        <v>106661214</v>
      </c>
      <c r="I22" s="325">
        <f t="shared" si="3"/>
        <v>122004541</v>
      </c>
    </row>
    <row r="23" spans="2:9" x14ac:dyDescent="0.2">
      <c r="B23" s="540" t="s">
        <v>366</v>
      </c>
      <c r="C23" s="541"/>
      <c r="D23" s="331"/>
      <c r="E23" s="331"/>
      <c r="F23" s="327">
        <f>D23+E23</f>
        <v>0</v>
      </c>
      <c r="G23" s="331"/>
      <c r="H23" s="331"/>
      <c r="I23" s="327">
        <f>F23-G23</f>
        <v>0</v>
      </c>
    </row>
    <row r="24" spans="2:9" x14ac:dyDescent="0.2">
      <c r="B24" s="540" t="s">
        <v>367</v>
      </c>
      <c r="C24" s="541"/>
      <c r="D24" s="331"/>
      <c r="E24" s="331"/>
      <c r="F24" s="327">
        <f t="shared" ref="F24:F29" si="4">D24+E24</f>
        <v>0</v>
      </c>
      <c r="G24" s="331"/>
      <c r="H24" s="331"/>
      <c r="I24" s="327">
        <f t="shared" ref="I24:I29" si="5">F24-G24</f>
        <v>0</v>
      </c>
    </row>
    <row r="25" spans="2:9" x14ac:dyDescent="0.2">
      <c r="B25" s="540" t="s">
        <v>368</v>
      </c>
      <c r="C25" s="541"/>
      <c r="D25" s="331"/>
      <c r="E25" s="331"/>
      <c r="F25" s="327">
        <f t="shared" si="4"/>
        <v>0</v>
      </c>
      <c r="G25" s="331"/>
      <c r="H25" s="331"/>
      <c r="I25" s="327">
        <f t="shared" si="5"/>
        <v>0</v>
      </c>
    </row>
    <row r="26" spans="2:9" x14ac:dyDescent="0.2">
      <c r="B26" s="540" t="s">
        <v>369</v>
      </c>
      <c r="C26" s="541"/>
      <c r="D26" s="331"/>
      <c r="E26" s="331"/>
      <c r="F26" s="327">
        <f t="shared" si="4"/>
        <v>0</v>
      </c>
      <c r="G26" s="331"/>
      <c r="H26" s="331"/>
      <c r="I26" s="327">
        <f t="shared" si="5"/>
        <v>0</v>
      </c>
    </row>
    <row r="27" spans="2:9" x14ac:dyDescent="0.2">
      <c r="B27" s="540" t="s">
        <v>370</v>
      </c>
      <c r="C27" s="541"/>
      <c r="D27" s="331"/>
      <c r="E27" s="331"/>
      <c r="F27" s="327">
        <f t="shared" si="4"/>
        <v>0</v>
      </c>
      <c r="G27" s="331"/>
      <c r="H27" s="331"/>
      <c r="I27" s="327">
        <f t="shared" si="5"/>
        <v>0</v>
      </c>
    </row>
    <row r="28" spans="2:9" x14ac:dyDescent="0.2">
      <c r="B28" s="540" t="s">
        <v>371</v>
      </c>
      <c r="C28" s="541"/>
      <c r="D28" s="331">
        <v>163163100</v>
      </c>
      <c r="E28" s="331">
        <v>65924895</v>
      </c>
      <c r="F28" s="327">
        <f t="shared" si="4"/>
        <v>229087995</v>
      </c>
      <c r="G28" s="331">
        <v>107083454</v>
      </c>
      <c r="H28" s="331">
        <v>106661214</v>
      </c>
      <c r="I28" s="327">
        <f t="shared" si="5"/>
        <v>122004541</v>
      </c>
    </row>
    <row r="29" spans="2:9" x14ac:dyDescent="0.2">
      <c r="B29" s="540" t="s">
        <v>372</v>
      </c>
      <c r="C29" s="541"/>
      <c r="D29" s="331"/>
      <c r="E29" s="331"/>
      <c r="F29" s="327">
        <f t="shared" si="4"/>
        <v>0</v>
      </c>
      <c r="G29" s="331"/>
      <c r="H29" s="331"/>
      <c r="I29" s="327">
        <f t="shared" si="5"/>
        <v>0</v>
      </c>
    </row>
    <row r="30" spans="2:9" x14ac:dyDescent="0.2">
      <c r="B30" s="328"/>
      <c r="C30" s="329"/>
      <c r="D30" s="332"/>
      <c r="E30" s="332"/>
      <c r="F30" s="330"/>
      <c r="G30" s="332"/>
      <c r="H30" s="332"/>
      <c r="I30" s="332"/>
    </row>
    <row r="31" spans="2:9" x14ac:dyDescent="0.2">
      <c r="B31" s="542" t="s">
        <v>373</v>
      </c>
      <c r="C31" s="543"/>
      <c r="D31" s="333">
        <f t="shared" ref="D31:I31" si="6">SUM(D32:D40)</f>
        <v>0</v>
      </c>
      <c r="E31" s="333">
        <f t="shared" si="6"/>
        <v>0</v>
      </c>
      <c r="F31" s="333">
        <f t="shared" si="6"/>
        <v>0</v>
      </c>
      <c r="G31" s="333">
        <f t="shared" si="6"/>
        <v>0</v>
      </c>
      <c r="H31" s="333">
        <f t="shared" si="6"/>
        <v>0</v>
      </c>
      <c r="I31" s="333">
        <f t="shared" si="6"/>
        <v>0</v>
      </c>
    </row>
    <row r="32" spans="2:9" x14ac:dyDescent="0.2">
      <c r="B32" s="540" t="s">
        <v>374</v>
      </c>
      <c r="C32" s="541"/>
      <c r="D32" s="331"/>
      <c r="E32" s="331"/>
      <c r="F32" s="327">
        <f>D32+E32</f>
        <v>0</v>
      </c>
      <c r="G32" s="331"/>
      <c r="H32" s="331"/>
      <c r="I32" s="327">
        <f t="shared" ref="I32:I40" si="7">F32-G32</f>
        <v>0</v>
      </c>
    </row>
    <row r="33" spans="2:9" x14ac:dyDescent="0.2">
      <c r="B33" s="540" t="s">
        <v>375</v>
      </c>
      <c r="C33" s="541"/>
      <c r="D33" s="331"/>
      <c r="E33" s="331"/>
      <c r="F33" s="327">
        <f t="shared" ref="F33:F40" si="8">D33+E33</f>
        <v>0</v>
      </c>
      <c r="G33" s="331"/>
      <c r="H33" s="331"/>
      <c r="I33" s="327">
        <f t="shared" si="7"/>
        <v>0</v>
      </c>
    </row>
    <row r="34" spans="2:9" x14ac:dyDescent="0.2">
      <c r="B34" s="540" t="s">
        <v>376</v>
      </c>
      <c r="C34" s="541"/>
      <c r="D34" s="331"/>
      <c r="E34" s="331"/>
      <c r="F34" s="327">
        <f t="shared" si="8"/>
        <v>0</v>
      </c>
      <c r="G34" s="331"/>
      <c r="H34" s="331"/>
      <c r="I34" s="327">
        <f t="shared" si="7"/>
        <v>0</v>
      </c>
    </row>
    <row r="35" spans="2:9" x14ac:dyDescent="0.2">
      <c r="B35" s="540" t="s">
        <v>377</v>
      </c>
      <c r="C35" s="541"/>
      <c r="D35" s="331"/>
      <c r="E35" s="331"/>
      <c r="F35" s="327">
        <f t="shared" si="8"/>
        <v>0</v>
      </c>
      <c r="G35" s="331"/>
      <c r="H35" s="331"/>
      <c r="I35" s="327">
        <f t="shared" si="7"/>
        <v>0</v>
      </c>
    </row>
    <row r="36" spans="2:9" x14ac:dyDescent="0.2">
      <c r="B36" s="540" t="s">
        <v>378</v>
      </c>
      <c r="C36" s="541"/>
      <c r="D36" s="331"/>
      <c r="E36" s="331"/>
      <c r="F36" s="327">
        <f t="shared" si="8"/>
        <v>0</v>
      </c>
      <c r="G36" s="331"/>
      <c r="H36" s="331"/>
      <c r="I36" s="327">
        <f t="shared" si="7"/>
        <v>0</v>
      </c>
    </row>
    <row r="37" spans="2:9" x14ac:dyDescent="0.2">
      <c r="B37" s="540" t="s">
        <v>379</v>
      </c>
      <c r="C37" s="541"/>
      <c r="D37" s="331"/>
      <c r="E37" s="331"/>
      <c r="F37" s="327">
        <f>D37+E37</f>
        <v>0</v>
      </c>
      <c r="G37" s="331"/>
      <c r="H37" s="331"/>
      <c r="I37" s="327">
        <f t="shared" si="7"/>
        <v>0</v>
      </c>
    </row>
    <row r="38" spans="2:9" x14ac:dyDescent="0.2">
      <c r="B38" s="540" t="s">
        <v>380</v>
      </c>
      <c r="C38" s="541"/>
      <c r="D38" s="331"/>
      <c r="E38" s="331"/>
      <c r="F38" s="327">
        <f t="shared" si="8"/>
        <v>0</v>
      </c>
      <c r="G38" s="331"/>
      <c r="H38" s="331"/>
      <c r="I38" s="327">
        <f t="shared" si="7"/>
        <v>0</v>
      </c>
    </row>
    <row r="39" spans="2:9" x14ac:dyDescent="0.2">
      <c r="B39" s="540" t="s">
        <v>381</v>
      </c>
      <c r="C39" s="541"/>
      <c r="D39" s="331"/>
      <c r="E39" s="331"/>
      <c r="F39" s="327">
        <f t="shared" si="8"/>
        <v>0</v>
      </c>
      <c r="G39" s="331"/>
      <c r="H39" s="331"/>
      <c r="I39" s="327">
        <f t="shared" si="7"/>
        <v>0</v>
      </c>
    </row>
    <row r="40" spans="2:9" x14ac:dyDescent="0.2">
      <c r="B40" s="540" t="s">
        <v>382</v>
      </c>
      <c r="C40" s="541"/>
      <c r="D40" s="331"/>
      <c r="E40" s="331"/>
      <c r="F40" s="327">
        <f t="shared" si="8"/>
        <v>0</v>
      </c>
      <c r="G40" s="331"/>
      <c r="H40" s="331"/>
      <c r="I40" s="327">
        <f t="shared" si="7"/>
        <v>0</v>
      </c>
    </row>
    <row r="41" spans="2:9" x14ac:dyDescent="0.2">
      <c r="B41" s="328"/>
      <c r="C41" s="329"/>
      <c r="D41" s="332"/>
      <c r="E41" s="332"/>
      <c r="F41" s="332"/>
      <c r="G41" s="332"/>
      <c r="H41" s="332"/>
      <c r="I41" s="332"/>
    </row>
    <row r="42" spans="2:9" x14ac:dyDescent="0.2">
      <c r="B42" s="542" t="s">
        <v>383</v>
      </c>
      <c r="C42" s="543"/>
      <c r="D42" s="333">
        <f t="shared" ref="D42:I42" si="9">SUM(D43:D46)</f>
        <v>0</v>
      </c>
      <c r="E42" s="333">
        <f t="shared" si="9"/>
        <v>0</v>
      </c>
      <c r="F42" s="333">
        <f t="shared" si="9"/>
        <v>0</v>
      </c>
      <c r="G42" s="334">
        <f t="shared" si="9"/>
        <v>0</v>
      </c>
      <c r="H42" s="333">
        <f t="shared" si="9"/>
        <v>0</v>
      </c>
      <c r="I42" s="333">
        <f t="shared" si="9"/>
        <v>0</v>
      </c>
    </row>
    <row r="43" spans="2:9" x14ac:dyDescent="0.2">
      <c r="B43" s="540" t="s">
        <v>384</v>
      </c>
      <c r="C43" s="541"/>
      <c r="D43" s="331"/>
      <c r="E43" s="331"/>
      <c r="F43" s="327">
        <f>D43+E43</f>
        <v>0</v>
      </c>
      <c r="G43" s="331"/>
      <c r="H43" s="331"/>
      <c r="I43" s="327">
        <f>F43-G43</f>
        <v>0</v>
      </c>
    </row>
    <row r="44" spans="2:9" x14ac:dyDescent="0.2">
      <c r="B44" s="544" t="s">
        <v>385</v>
      </c>
      <c r="C44" s="545"/>
      <c r="D44" s="331"/>
      <c r="E44" s="331"/>
      <c r="F44" s="327">
        <f>D44+E44</f>
        <v>0</v>
      </c>
      <c r="G44" s="331"/>
      <c r="H44" s="331"/>
      <c r="I44" s="327">
        <f>F44-G44</f>
        <v>0</v>
      </c>
    </row>
    <row r="45" spans="2:9" x14ac:dyDescent="0.2">
      <c r="B45" s="540" t="s">
        <v>386</v>
      </c>
      <c r="C45" s="541"/>
      <c r="D45" s="331"/>
      <c r="E45" s="331"/>
      <c r="F45" s="327">
        <f>D45+E45</f>
        <v>0</v>
      </c>
      <c r="G45" s="331"/>
      <c r="H45" s="331"/>
      <c r="I45" s="327">
        <f>F45-G45</f>
        <v>0</v>
      </c>
    </row>
    <row r="46" spans="2:9" x14ac:dyDescent="0.2">
      <c r="B46" s="540" t="s">
        <v>387</v>
      </c>
      <c r="C46" s="541"/>
      <c r="D46" s="331"/>
      <c r="E46" s="331"/>
      <c r="F46" s="327">
        <f>D46+E46</f>
        <v>0</v>
      </c>
      <c r="G46" s="331"/>
      <c r="H46" s="331"/>
      <c r="I46" s="327">
        <f>F46-G46</f>
        <v>0</v>
      </c>
    </row>
    <row r="47" spans="2:9" x14ac:dyDescent="0.2">
      <c r="B47" s="335"/>
      <c r="C47" s="336"/>
      <c r="D47" s="337"/>
      <c r="E47" s="337"/>
      <c r="F47" s="337"/>
      <c r="G47" s="337"/>
      <c r="H47" s="337"/>
      <c r="I47" s="337"/>
    </row>
    <row r="48" spans="2:9" x14ac:dyDescent="0.2">
      <c r="B48" s="338"/>
      <c r="C48" s="339" t="s">
        <v>298</v>
      </c>
      <c r="D48" s="340">
        <f t="shared" ref="D48:I48" si="10">SUM(D12,D22,D31,D42)</f>
        <v>163163100</v>
      </c>
      <c r="E48" s="340">
        <f t="shared" si="10"/>
        <v>65924895</v>
      </c>
      <c r="F48" s="340">
        <f t="shared" si="10"/>
        <v>229087995</v>
      </c>
      <c r="G48" s="340">
        <f t="shared" si="10"/>
        <v>107083454</v>
      </c>
      <c r="H48" s="340">
        <f t="shared" si="10"/>
        <v>106661214</v>
      </c>
      <c r="I48" s="340">
        <f t="shared" si="10"/>
        <v>122004541</v>
      </c>
    </row>
    <row r="49" spans="4:9" x14ac:dyDescent="0.2">
      <c r="D49" s="432"/>
      <c r="E49" s="432"/>
      <c r="F49" s="432"/>
      <c r="G49" s="432"/>
      <c r="H49" s="432"/>
      <c r="I49" s="432"/>
    </row>
    <row r="50" spans="4:9" x14ac:dyDescent="0.2"/>
    <row r="51" spans="4:9" x14ac:dyDescent="0.2"/>
    <row r="52" spans="4:9" x14ac:dyDescent="0.2"/>
    <row r="53" spans="4:9" x14ac:dyDescent="0.2"/>
    <row r="54" spans="4:9" x14ac:dyDescent="0.2"/>
    <row r="55" spans="4:9" x14ac:dyDescent="0.2"/>
    <row r="56" spans="4:9" x14ac:dyDescent="0.2"/>
    <row r="57" spans="4:9" x14ac:dyDescent="0.2"/>
    <row r="58" spans="4:9" x14ac:dyDescent="0.2"/>
    <row r="59" spans="4:9" x14ac:dyDescent="0.2"/>
    <row r="60" spans="4:9" x14ac:dyDescent="0.2"/>
    <row r="61" spans="4:9" x14ac:dyDescent="0.2"/>
    <row r="62" spans="4:9" x14ac:dyDescent="0.2"/>
    <row r="63" spans="4:9" x14ac:dyDescent="0.2"/>
    <row r="64" spans="4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WVR33"/>
  <sheetViews>
    <sheetView workbookViewId="0">
      <selection activeCell="IX33" sqref="IX33"/>
    </sheetView>
  </sheetViews>
  <sheetFormatPr baseColWidth="10" defaultColWidth="0" defaultRowHeight="14.25" x14ac:dyDescent="0.2"/>
  <cols>
    <col min="1" max="1" width="2.7109375" style="15" customWidth="1"/>
    <col min="2" max="2" width="13.7109375" style="15" customWidth="1"/>
    <col min="3" max="3" width="19.140625" style="15" customWidth="1"/>
    <col min="4" max="9" width="11.42578125" style="15" customWidth="1"/>
    <col min="10" max="10" width="3.85546875" style="15" customWidth="1"/>
    <col min="11" max="256" width="11.42578125" style="15" hidden="1"/>
    <col min="257" max="257" width="2.7109375" style="15" customWidth="1"/>
    <col min="258" max="258" width="13.7109375" style="15" customWidth="1"/>
    <col min="259" max="259" width="19.140625" style="15" customWidth="1"/>
    <col min="260" max="265" width="11.42578125" style="15" customWidth="1"/>
    <col min="266" max="266" width="3.85546875" style="15" customWidth="1"/>
    <col min="267" max="512" width="11.42578125" style="15" hidden="1"/>
    <col min="513" max="513" width="2.7109375" style="15" customWidth="1"/>
    <col min="514" max="514" width="13.7109375" style="15" customWidth="1"/>
    <col min="515" max="515" width="19.140625" style="15" customWidth="1"/>
    <col min="516" max="521" width="11.42578125" style="15" customWidth="1"/>
    <col min="522" max="522" width="3.85546875" style="15" customWidth="1"/>
    <col min="523" max="768" width="11.42578125" style="15" hidden="1"/>
    <col min="769" max="769" width="2.7109375" style="15" customWidth="1"/>
    <col min="770" max="770" width="13.7109375" style="15" customWidth="1"/>
    <col min="771" max="771" width="19.140625" style="15" customWidth="1"/>
    <col min="772" max="777" width="11.42578125" style="15" customWidth="1"/>
    <col min="778" max="778" width="3.85546875" style="15" customWidth="1"/>
    <col min="779" max="1024" width="11.42578125" style="15" hidden="1"/>
    <col min="1025" max="1025" width="2.7109375" style="15" customWidth="1"/>
    <col min="1026" max="1026" width="13.7109375" style="15" customWidth="1"/>
    <col min="1027" max="1027" width="19.140625" style="15" customWidth="1"/>
    <col min="1028" max="1033" width="11.42578125" style="15" customWidth="1"/>
    <col min="1034" max="1034" width="3.85546875" style="15" customWidth="1"/>
    <col min="1035" max="1280" width="11.42578125" style="15" hidden="1"/>
    <col min="1281" max="1281" width="2.7109375" style="15" customWidth="1"/>
    <col min="1282" max="1282" width="13.7109375" style="15" customWidth="1"/>
    <col min="1283" max="1283" width="19.140625" style="15" customWidth="1"/>
    <col min="1284" max="1289" width="11.42578125" style="15" customWidth="1"/>
    <col min="1290" max="1290" width="3.85546875" style="15" customWidth="1"/>
    <col min="1291" max="1536" width="11.42578125" style="15" hidden="1"/>
    <col min="1537" max="1537" width="2.7109375" style="15" customWidth="1"/>
    <col min="1538" max="1538" width="13.7109375" style="15" customWidth="1"/>
    <col min="1539" max="1539" width="19.140625" style="15" customWidth="1"/>
    <col min="1540" max="1545" width="11.42578125" style="15" customWidth="1"/>
    <col min="1546" max="1546" width="3.85546875" style="15" customWidth="1"/>
    <col min="1547" max="1792" width="11.42578125" style="15" hidden="1"/>
    <col min="1793" max="1793" width="2.7109375" style="15" customWidth="1"/>
    <col min="1794" max="1794" width="13.7109375" style="15" customWidth="1"/>
    <col min="1795" max="1795" width="19.140625" style="15" customWidth="1"/>
    <col min="1796" max="1801" width="11.42578125" style="15" customWidth="1"/>
    <col min="1802" max="1802" width="3.85546875" style="15" customWidth="1"/>
    <col min="1803" max="2048" width="11.42578125" style="15" hidden="1"/>
    <col min="2049" max="2049" width="2.7109375" style="15" customWidth="1"/>
    <col min="2050" max="2050" width="13.7109375" style="15" customWidth="1"/>
    <col min="2051" max="2051" width="19.140625" style="15" customWidth="1"/>
    <col min="2052" max="2057" width="11.42578125" style="15" customWidth="1"/>
    <col min="2058" max="2058" width="3.85546875" style="15" customWidth="1"/>
    <col min="2059" max="2304" width="11.42578125" style="15" hidden="1"/>
    <col min="2305" max="2305" width="2.7109375" style="15" customWidth="1"/>
    <col min="2306" max="2306" width="13.7109375" style="15" customWidth="1"/>
    <col min="2307" max="2307" width="19.140625" style="15" customWidth="1"/>
    <col min="2308" max="2313" width="11.42578125" style="15" customWidth="1"/>
    <col min="2314" max="2314" width="3.85546875" style="15" customWidth="1"/>
    <col min="2315" max="2560" width="11.42578125" style="15" hidden="1"/>
    <col min="2561" max="2561" width="2.7109375" style="15" customWidth="1"/>
    <col min="2562" max="2562" width="13.7109375" style="15" customWidth="1"/>
    <col min="2563" max="2563" width="19.140625" style="15" customWidth="1"/>
    <col min="2564" max="2569" width="11.42578125" style="15" customWidth="1"/>
    <col min="2570" max="2570" width="3.85546875" style="15" customWidth="1"/>
    <col min="2571" max="2816" width="11.42578125" style="15" hidden="1"/>
    <col min="2817" max="2817" width="2.7109375" style="15" customWidth="1"/>
    <col min="2818" max="2818" width="13.7109375" style="15" customWidth="1"/>
    <col min="2819" max="2819" width="19.140625" style="15" customWidth="1"/>
    <col min="2820" max="2825" width="11.42578125" style="15" customWidth="1"/>
    <col min="2826" max="2826" width="3.85546875" style="15" customWidth="1"/>
    <col min="2827" max="3072" width="11.42578125" style="15" hidden="1"/>
    <col min="3073" max="3073" width="2.7109375" style="15" customWidth="1"/>
    <col min="3074" max="3074" width="13.7109375" style="15" customWidth="1"/>
    <col min="3075" max="3075" width="19.140625" style="15" customWidth="1"/>
    <col min="3076" max="3081" width="11.42578125" style="15" customWidth="1"/>
    <col min="3082" max="3082" width="3.85546875" style="15" customWidth="1"/>
    <col min="3083" max="3328" width="11.42578125" style="15" hidden="1"/>
    <col min="3329" max="3329" width="2.7109375" style="15" customWidth="1"/>
    <col min="3330" max="3330" width="13.7109375" style="15" customWidth="1"/>
    <col min="3331" max="3331" width="19.140625" style="15" customWidth="1"/>
    <col min="3332" max="3337" width="11.42578125" style="15" customWidth="1"/>
    <col min="3338" max="3338" width="3.85546875" style="15" customWidth="1"/>
    <col min="3339" max="3584" width="11.42578125" style="15" hidden="1"/>
    <col min="3585" max="3585" width="2.7109375" style="15" customWidth="1"/>
    <col min="3586" max="3586" width="13.7109375" style="15" customWidth="1"/>
    <col min="3587" max="3587" width="19.140625" style="15" customWidth="1"/>
    <col min="3588" max="3593" width="11.42578125" style="15" customWidth="1"/>
    <col min="3594" max="3594" width="3.85546875" style="15" customWidth="1"/>
    <col min="3595" max="3840" width="11.42578125" style="15" hidden="1"/>
    <col min="3841" max="3841" width="2.7109375" style="15" customWidth="1"/>
    <col min="3842" max="3842" width="13.7109375" style="15" customWidth="1"/>
    <col min="3843" max="3843" width="19.140625" style="15" customWidth="1"/>
    <col min="3844" max="3849" width="11.42578125" style="15" customWidth="1"/>
    <col min="3850" max="3850" width="3.85546875" style="15" customWidth="1"/>
    <col min="3851" max="4096" width="11.42578125" style="15" hidden="1"/>
    <col min="4097" max="4097" width="2.7109375" style="15" customWidth="1"/>
    <col min="4098" max="4098" width="13.7109375" style="15" customWidth="1"/>
    <col min="4099" max="4099" width="19.140625" style="15" customWidth="1"/>
    <col min="4100" max="4105" width="11.42578125" style="15" customWidth="1"/>
    <col min="4106" max="4106" width="3.85546875" style="15" customWidth="1"/>
    <col min="4107" max="4352" width="11.42578125" style="15" hidden="1"/>
    <col min="4353" max="4353" width="2.7109375" style="15" customWidth="1"/>
    <col min="4354" max="4354" width="13.7109375" style="15" customWidth="1"/>
    <col min="4355" max="4355" width="19.140625" style="15" customWidth="1"/>
    <col min="4356" max="4361" width="11.42578125" style="15" customWidth="1"/>
    <col min="4362" max="4362" width="3.85546875" style="15" customWidth="1"/>
    <col min="4363" max="4608" width="11.42578125" style="15" hidden="1"/>
    <col min="4609" max="4609" width="2.7109375" style="15" customWidth="1"/>
    <col min="4610" max="4610" width="13.7109375" style="15" customWidth="1"/>
    <col min="4611" max="4611" width="19.140625" style="15" customWidth="1"/>
    <col min="4612" max="4617" width="11.42578125" style="15" customWidth="1"/>
    <col min="4618" max="4618" width="3.85546875" style="15" customWidth="1"/>
    <col min="4619" max="4864" width="11.42578125" style="15" hidden="1"/>
    <col min="4865" max="4865" width="2.7109375" style="15" customWidth="1"/>
    <col min="4866" max="4866" width="13.7109375" style="15" customWidth="1"/>
    <col min="4867" max="4867" width="19.140625" style="15" customWidth="1"/>
    <col min="4868" max="4873" width="11.42578125" style="15" customWidth="1"/>
    <col min="4874" max="4874" width="3.85546875" style="15" customWidth="1"/>
    <col min="4875" max="5120" width="11.42578125" style="15" hidden="1"/>
    <col min="5121" max="5121" width="2.7109375" style="15" customWidth="1"/>
    <col min="5122" max="5122" width="13.7109375" style="15" customWidth="1"/>
    <col min="5123" max="5123" width="19.140625" style="15" customWidth="1"/>
    <col min="5124" max="5129" width="11.42578125" style="15" customWidth="1"/>
    <col min="5130" max="5130" width="3.85546875" style="15" customWidth="1"/>
    <col min="5131" max="5376" width="11.42578125" style="15" hidden="1"/>
    <col min="5377" max="5377" width="2.7109375" style="15" customWidth="1"/>
    <col min="5378" max="5378" width="13.7109375" style="15" customWidth="1"/>
    <col min="5379" max="5379" width="19.140625" style="15" customWidth="1"/>
    <col min="5380" max="5385" width="11.42578125" style="15" customWidth="1"/>
    <col min="5386" max="5386" width="3.85546875" style="15" customWidth="1"/>
    <col min="5387" max="5632" width="11.42578125" style="15" hidden="1"/>
    <col min="5633" max="5633" width="2.7109375" style="15" customWidth="1"/>
    <col min="5634" max="5634" width="13.7109375" style="15" customWidth="1"/>
    <col min="5635" max="5635" width="19.140625" style="15" customWidth="1"/>
    <col min="5636" max="5641" width="11.42578125" style="15" customWidth="1"/>
    <col min="5642" max="5642" width="3.85546875" style="15" customWidth="1"/>
    <col min="5643" max="5888" width="11.42578125" style="15" hidden="1"/>
    <col min="5889" max="5889" width="2.7109375" style="15" customWidth="1"/>
    <col min="5890" max="5890" width="13.7109375" style="15" customWidth="1"/>
    <col min="5891" max="5891" width="19.140625" style="15" customWidth="1"/>
    <col min="5892" max="5897" width="11.42578125" style="15" customWidth="1"/>
    <col min="5898" max="5898" width="3.85546875" style="15" customWidth="1"/>
    <col min="5899" max="6144" width="11.42578125" style="15" hidden="1"/>
    <col min="6145" max="6145" width="2.7109375" style="15" customWidth="1"/>
    <col min="6146" max="6146" width="13.7109375" style="15" customWidth="1"/>
    <col min="6147" max="6147" width="19.140625" style="15" customWidth="1"/>
    <col min="6148" max="6153" width="11.42578125" style="15" customWidth="1"/>
    <col min="6154" max="6154" width="3.85546875" style="15" customWidth="1"/>
    <col min="6155" max="6400" width="11.42578125" style="15" hidden="1"/>
    <col min="6401" max="6401" width="2.7109375" style="15" customWidth="1"/>
    <col min="6402" max="6402" width="13.7109375" style="15" customWidth="1"/>
    <col min="6403" max="6403" width="19.140625" style="15" customWidth="1"/>
    <col min="6404" max="6409" width="11.42578125" style="15" customWidth="1"/>
    <col min="6410" max="6410" width="3.85546875" style="15" customWidth="1"/>
    <col min="6411" max="6656" width="11.42578125" style="15" hidden="1"/>
    <col min="6657" max="6657" width="2.7109375" style="15" customWidth="1"/>
    <col min="6658" max="6658" width="13.7109375" style="15" customWidth="1"/>
    <col min="6659" max="6659" width="19.140625" style="15" customWidth="1"/>
    <col min="6660" max="6665" width="11.42578125" style="15" customWidth="1"/>
    <col min="6666" max="6666" width="3.85546875" style="15" customWidth="1"/>
    <col min="6667" max="6912" width="11.42578125" style="15" hidden="1"/>
    <col min="6913" max="6913" width="2.7109375" style="15" customWidth="1"/>
    <col min="6914" max="6914" width="13.7109375" style="15" customWidth="1"/>
    <col min="6915" max="6915" width="19.140625" style="15" customWidth="1"/>
    <col min="6916" max="6921" width="11.42578125" style="15" customWidth="1"/>
    <col min="6922" max="6922" width="3.85546875" style="15" customWidth="1"/>
    <col min="6923" max="7168" width="11.42578125" style="15" hidden="1"/>
    <col min="7169" max="7169" width="2.7109375" style="15" customWidth="1"/>
    <col min="7170" max="7170" width="13.7109375" style="15" customWidth="1"/>
    <col min="7171" max="7171" width="19.140625" style="15" customWidth="1"/>
    <col min="7172" max="7177" width="11.42578125" style="15" customWidth="1"/>
    <col min="7178" max="7178" width="3.85546875" style="15" customWidth="1"/>
    <col min="7179" max="7424" width="11.42578125" style="15" hidden="1"/>
    <col min="7425" max="7425" width="2.7109375" style="15" customWidth="1"/>
    <col min="7426" max="7426" width="13.7109375" style="15" customWidth="1"/>
    <col min="7427" max="7427" width="19.140625" style="15" customWidth="1"/>
    <col min="7428" max="7433" width="11.42578125" style="15" customWidth="1"/>
    <col min="7434" max="7434" width="3.85546875" style="15" customWidth="1"/>
    <col min="7435" max="7680" width="11.42578125" style="15" hidden="1"/>
    <col min="7681" max="7681" width="2.7109375" style="15" customWidth="1"/>
    <col min="7682" max="7682" width="13.7109375" style="15" customWidth="1"/>
    <col min="7683" max="7683" width="19.140625" style="15" customWidth="1"/>
    <col min="7684" max="7689" width="11.42578125" style="15" customWidth="1"/>
    <col min="7690" max="7690" width="3.85546875" style="15" customWidth="1"/>
    <col min="7691" max="7936" width="11.42578125" style="15" hidden="1"/>
    <col min="7937" max="7937" width="2.7109375" style="15" customWidth="1"/>
    <col min="7938" max="7938" width="13.7109375" style="15" customWidth="1"/>
    <col min="7939" max="7939" width="19.140625" style="15" customWidth="1"/>
    <col min="7940" max="7945" width="11.42578125" style="15" customWidth="1"/>
    <col min="7946" max="7946" width="3.85546875" style="15" customWidth="1"/>
    <col min="7947" max="8192" width="11.42578125" style="15" hidden="1"/>
    <col min="8193" max="8193" width="2.7109375" style="15" customWidth="1"/>
    <col min="8194" max="8194" width="13.7109375" style="15" customWidth="1"/>
    <col min="8195" max="8195" width="19.140625" style="15" customWidth="1"/>
    <col min="8196" max="8201" width="11.42578125" style="15" customWidth="1"/>
    <col min="8202" max="8202" width="3.85546875" style="15" customWidth="1"/>
    <col min="8203" max="8448" width="11.42578125" style="15" hidden="1"/>
    <col min="8449" max="8449" width="2.7109375" style="15" customWidth="1"/>
    <col min="8450" max="8450" width="13.7109375" style="15" customWidth="1"/>
    <col min="8451" max="8451" width="19.140625" style="15" customWidth="1"/>
    <col min="8452" max="8457" width="11.42578125" style="15" customWidth="1"/>
    <col min="8458" max="8458" width="3.85546875" style="15" customWidth="1"/>
    <col min="8459" max="8704" width="11.42578125" style="15" hidden="1"/>
    <col min="8705" max="8705" width="2.7109375" style="15" customWidth="1"/>
    <col min="8706" max="8706" width="13.7109375" style="15" customWidth="1"/>
    <col min="8707" max="8707" width="19.140625" style="15" customWidth="1"/>
    <col min="8708" max="8713" width="11.42578125" style="15" customWidth="1"/>
    <col min="8714" max="8714" width="3.85546875" style="15" customWidth="1"/>
    <col min="8715" max="8960" width="11.42578125" style="15" hidden="1"/>
    <col min="8961" max="8961" width="2.7109375" style="15" customWidth="1"/>
    <col min="8962" max="8962" width="13.7109375" style="15" customWidth="1"/>
    <col min="8963" max="8963" width="19.140625" style="15" customWidth="1"/>
    <col min="8964" max="8969" width="11.42578125" style="15" customWidth="1"/>
    <col min="8970" max="8970" width="3.85546875" style="15" customWidth="1"/>
    <col min="8971" max="9216" width="11.42578125" style="15" hidden="1"/>
    <col min="9217" max="9217" width="2.7109375" style="15" customWidth="1"/>
    <col min="9218" max="9218" width="13.7109375" style="15" customWidth="1"/>
    <col min="9219" max="9219" width="19.140625" style="15" customWidth="1"/>
    <col min="9220" max="9225" width="11.42578125" style="15" customWidth="1"/>
    <col min="9226" max="9226" width="3.85546875" style="15" customWidth="1"/>
    <col min="9227" max="9472" width="11.42578125" style="15" hidden="1"/>
    <col min="9473" max="9473" width="2.7109375" style="15" customWidth="1"/>
    <col min="9474" max="9474" width="13.7109375" style="15" customWidth="1"/>
    <col min="9475" max="9475" width="19.140625" style="15" customWidth="1"/>
    <col min="9476" max="9481" width="11.42578125" style="15" customWidth="1"/>
    <col min="9482" max="9482" width="3.85546875" style="15" customWidth="1"/>
    <col min="9483" max="9728" width="11.42578125" style="15" hidden="1"/>
    <col min="9729" max="9729" width="2.7109375" style="15" customWidth="1"/>
    <col min="9730" max="9730" width="13.7109375" style="15" customWidth="1"/>
    <col min="9731" max="9731" width="19.140625" style="15" customWidth="1"/>
    <col min="9732" max="9737" width="11.42578125" style="15" customWidth="1"/>
    <col min="9738" max="9738" width="3.85546875" style="15" customWidth="1"/>
    <col min="9739" max="9984" width="11.42578125" style="15" hidden="1"/>
    <col min="9985" max="9985" width="2.7109375" style="15" customWidth="1"/>
    <col min="9986" max="9986" width="13.7109375" style="15" customWidth="1"/>
    <col min="9987" max="9987" width="19.140625" style="15" customWidth="1"/>
    <col min="9988" max="9993" width="11.42578125" style="15" customWidth="1"/>
    <col min="9994" max="9994" width="3.85546875" style="15" customWidth="1"/>
    <col min="9995" max="10240" width="11.42578125" style="15" hidden="1"/>
    <col min="10241" max="10241" width="2.7109375" style="15" customWidth="1"/>
    <col min="10242" max="10242" width="13.7109375" style="15" customWidth="1"/>
    <col min="10243" max="10243" width="19.140625" style="15" customWidth="1"/>
    <col min="10244" max="10249" width="11.42578125" style="15" customWidth="1"/>
    <col min="10250" max="10250" width="3.85546875" style="15" customWidth="1"/>
    <col min="10251" max="10496" width="11.42578125" style="15" hidden="1"/>
    <col min="10497" max="10497" width="2.7109375" style="15" customWidth="1"/>
    <col min="10498" max="10498" width="13.7109375" style="15" customWidth="1"/>
    <col min="10499" max="10499" width="19.140625" style="15" customWidth="1"/>
    <col min="10500" max="10505" width="11.42578125" style="15" customWidth="1"/>
    <col min="10506" max="10506" width="3.85546875" style="15" customWidth="1"/>
    <col min="10507" max="10752" width="11.42578125" style="15" hidden="1"/>
    <col min="10753" max="10753" width="2.7109375" style="15" customWidth="1"/>
    <col min="10754" max="10754" width="13.7109375" style="15" customWidth="1"/>
    <col min="10755" max="10755" width="19.140625" style="15" customWidth="1"/>
    <col min="10756" max="10761" width="11.42578125" style="15" customWidth="1"/>
    <col min="10762" max="10762" width="3.85546875" style="15" customWidth="1"/>
    <col min="10763" max="11008" width="11.42578125" style="15" hidden="1"/>
    <col min="11009" max="11009" width="2.7109375" style="15" customWidth="1"/>
    <col min="11010" max="11010" width="13.7109375" style="15" customWidth="1"/>
    <col min="11011" max="11011" width="19.140625" style="15" customWidth="1"/>
    <col min="11012" max="11017" width="11.42578125" style="15" customWidth="1"/>
    <col min="11018" max="11018" width="3.85546875" style="15" customWidth="1"/>
    <col min="11019" max="11264" width="11.42578125" style="15" hidden="1"/>
    <col min="11265" max="11265" width="2.7109375" style="15" customWidth="1"/>
    <col min="11266" max="11266" width="13.7109375" style="15" customWidth="1"/>
    <col min="11267" max="11267" width="19.140625" style="15" customWidth="1"/>
    <col min="11268" max="11273" width="11.42578125" style="15" customWidth="1"/>
    <col min="11274" max="11274" width="3.85546875" style="15" customWidth="1"/>
    <col min="11275" max="11520" width="11.42578125" style="15" hidden="1"/>
    <col min="11521" max="11521" width="2.7109375" style="15" customWidth="1"/>
    <col min="11522" max="11522" width="13.7109375" style="15" customWidth="1"/>
    <col min="11523" max="11523" width="19.140625" style="15" customWidth="1"/>
    <col min="11524" max="11529" width="11.42578125" style="15" customWidth="1"/>
    <col min="11530" max="11530" width="3.85546875" style="15" customWidth="1"/>
    <col min="11531" max="11776" width="11.42578125" style="15" hidden="1"/>
    <col min="11777" max="11777" width="2.7109375" style="15" customWidth="1"/>
    <col min="11778" max="11778" width="13.7109375" style="15" customWidth="1"/>
    <col min="11779" max="11779" width="19.140625" style="15" customWidth="1"/>
    <col min="11780" max="11785" width="11.42578125" style="15" customWidth="1"/>
    <col min="11786" max="11786" width="3.85546875" style="15" customWidth="1"/>
    <col min="11787" max="12032" width="11.42578125" style="15" hidden="1"/>
    <col min="12033" max="12033" width="2.7109375" style="15" customWidth="1"/>
    <col min="12034" max="12034" width="13.7109375" style="15" customWidth="1"/>
    <col min="12035" max="12035" width="19.140625" style="15" customWidth="1"/>
    <col min="12036" max="12041" width="11.42578125" style="15" customWidth="1"/>
    <col min="12042" max="12042" width="3.85546875" style="15" customWidth="1"/>
    <col min="12043" max="12288" width="11.42578125" style="15" hidden="1"/>
    <col min="12289" max="12289" width="2.7109375" style="15" customWidth="1"/>
    <col min="12290" max="12290" width="13.7109375" style="15" customWidth="1"/>
    <col min="12291" max="12291" width="19.140625" style="15" customWidth="1"/>
    <col min="12292" max="12297" width="11.42578125" style="15" customWidth="1"/>
    <col min="12298" max="12298" width="3.85546875" style="15" customWidth="1"/>
    <col min="12299" max="12544" width="11.42578125" style="15" hidden="1"/>
    <col min="12545" max="12545" width="2.7109375" style="15" customWidth="1"/>
    <col min="12546" max="12546" width="13.7109375" style="15" customWidth="1"/>
    <col min="12547" max="12547" width="19.140625" style="15" customWidth="1"/>
    <col min="12548" max="12553" width="11.42578125" style="15" customWidth="1"/>
    <col min="12554" max="12554" width="3.85546875" style="15" customWidth="1"/>
    <col min="12555" max="12800" width="11.42578125" style="15" hidden="1"/>
    <col min="12801" max="12801" width="2.7109375" style="15" customWidth="1"/>
    <col min="12802" max="12802" width="13.7109375" style="15" customWidth="1"/>
    <col min="12803" max="12803" width="19.140625" style="15" customWidth="1"/>
    <col min="12804" max="12809" width="11.42578125" style="15" customWidth="1"/>
    <col min="12810" max="12810" width="3.85546875" style="15" customWidth="1"/>
    <col min="12811" max="13056" width="11.42578125" style="15" hidden="1"/>
    <col min="13057" max="13057" width="2.7109375" style="15" customWidth="1"/>
    <col min="13058" max="13058" width="13.7109375" style="15" customWidth="1"/>
    <col min="13059" max="13059" width="19.140625" style="15" customWidth="1"/>
    <col min="13060" max="13065" width="11.42578125" style="15" customWidth="1"/>
    <col min="13066" max="13066" width="3.85546875" style="15" customWidth="1"/>
    <col min="13067" max="13312" width="11.42578125" style="15" hidden="1"/>
    <col min="13313" max="13313" width="2.7109375" style="15" customWidth="1"/>
    <col min="13314" max="13314" width="13.7109375" style="15" customWidth="1"/>
    <col min="13315" max="13315" width="19.140625" style="15" customWidth="1"/>
    <col min="13316" max="13321" width="11.42578125" style="15" customWidth="1"/>
    <col min="13322" max="13322" width="3.85546875" style="15" customWidth="1"/>
    <col min="13323" max="13568" width="11.42578125" style="15" hidden="1"/>
    <col min="13569" max="13569" width="2.7109375" style="15" customWidth="1"/>
    <col min="13570" max="13570" width="13.7109375" style="15" customWidth="1"/>
    <col min="13571" max="13571" width="19.140625" style="15" customWidth="1"/>
    <col min="13572" max="13577" width="11.42578125" style="15" customWidth="1"/>
    <col min="13578" max="13578" width="3.85546875" style="15" customWidth="1"/>
    <col min="13579" max="13824" width="11.42578125" style="15" hidden="1"/>
    <col min="13825" max="13825" width="2.7109375" style="15" customWidth="1"/>
    <col min="13826" max="13826" width="13.7109375" style="15" customWidth="1"/>
    <col min="13827" max="13827" width="19.140625" style="15" customWidth="1"/>
    <col min="13828" max="13833" width="11.42578125" style="15" customWidth="1"/>
    <col min="13834" max="13834" width="3.85546875" style="15" customWidth="1"/>
    <col min="13835" max="14080" width="11.42578125" style="15" hidden="1"/>
    <col min="14081" max="14081" width="2.7109375" style="15" customWidth="1"/>
    <col min="14082" max="14082" width="13.7109375" style="15" customWidth="1"/>
    <col min="14083" max="14083" width="19.140625" style="15" customWidth="1"/>
    <col min="14084" max="14089" width="11.42578125" style="15" customWidth="1"/>
    <col min="14090" max="14090" width="3.85546875" style="15" customWidth="1"/>
    <col min="14091" max="14336" width="11.42578125" style="15" hidden="1"/>
    <col min="14337" max="14337" width="2.7109375" style="15" customWidth="1"/>
    <col min="14338" max="14338" width="13.7109375" style="15" customWidth="1"/>
    <col min="14339" max="14339" width="19.140625" style="15" customWidth="1"/>
    <col min="14340" max="14345" width="11.42578125" style="15" customWidth="1"/>
    <col min="14346" max="14346" width="3.85546875" style="15" customWidth="1"/>
    <col min="14347" max="14592" width="11.42578125" style="15" hidden="1"/>
    <col min="14593" max="14593" width="2.7109375" style="15" customWidth="1"/>
    <col min="14594" max="14594" width="13.7109375" style="15" customWidth="1"/>
    <col min="14595" max="14595" width="19.140625" style="15" customWidth="1"/>
    <col min="14596" max="14601" width="11.42578125" style="15" customWidth="1"/>
    <col min="14602" max="14602" width="3.85546875" style="15" customWidth="1"/>
    <col min="14603" max="14848" width="11.42578125" style="15" hidden="1"/>
    <col min="14849" max="14849" width="2.7109375" style="15" customWidth="1"/>
    <col min="14850" max="14850" width="13.7109375" style="15" customWidth="1"/>
    <col min="14851" max="14851" width="19.140625" style="15" customWidth="1"/>
    <col min="14852" max="14857" width="11.42578125" style="15" customWidth="1"/>
    <col min="14858" max="14858" width="3.85546875" style="15" customWidth="1"/>
    <col min="14859" max="15104" width="11.42578125" style="15" hidden="1"/>
    <col min="15105" max="15105" width="2.7109375" style="15" customWidth="1"/>
    <col min="15106" max="15106" width="13.7109375" style="15" customWidth="1"/>
    <col min="15107" max="15107" width="19.140625" style="15" customWidth="1"/>
    <col min="15108" max="15113" width="11.42578125" style="15" customWidth="1"/>
    <col min="15114" max="15114" width="3.85546875" style="15" customWidth="1"/>
    <col min="15115" max="15360" width="11.42578125" style="15" hidden="1"/>
    <col min="15361" max="15361" width="2.7109375" style="15" customWidth="1"/>
    <col min="15362" max="15362" width="13.7109375" style="15" customWidth="1"/>
    <col min="15363" max="15363" width="19.140625" style="15" customWidth="1"/>
    <col min="15364" max="15369" width="11.42578125" style="15" customWidth="1"/>
    <col min="15370" max="15370" width="3.85546875" style="15" customWidth="1"/>
    <col min="15371" max="15616" width="11.42578125" style="15" hidden="1"/>
    <col min="15617" max="15617" width="2.7109375" style="15" customWidth="1"/>
    <col min="15618" max="15618" width="13.7109375" style="15" customWidth="1"/>
    <col min="15619" max="15619" width="19.140625" style="15" customWidth="1"/>
    <col min="15620" max="15625" width="11.42578125" style="15" customWidth="1"/>
    <col min="15626" max="15626" width="3.85546875" style="15" customWidth="1"/>
    <col min="15627" max="15872" width="11.42578125" style="15" hidden="1"/>
    <col min="15873" max="15873" width="2.7109375" style="15" customWidth="1"/>
    <col min="15874" max="15874" width="13.7109375" style="15" customWidth="1"/>
    <col min="15875" max="15875" width="19.140625" style="15" customWidth="1"/>
    <col min="15876" max="15881" width="11.42578125" style="15" customWidth="1"/>
    <col min="15882" max="15882" width="3.85546875" style="15" customWidth="1"/>
    <col min="15883" max="16128" width="11.42578125" style="15" hidden="1"/>
    <col min="16129" max="16129" width="2.7109375" style="15" customWidth="1"/>
    <col min="16130" max="16130" width="13.7109375" style="15" customWidth="1"/>
    <col min="16131" max="16131" width="19.140625" style="15" customWidth="1"/>
    <col min="16132" max="16137" width="11.42578125" style="15" customWidth="1"/>
    <col min="16138" max="16138" width="3.85546875" style="15" customWidth="1"/>
    <col min="16139" max="16384" width="11.42578125" style="15" hidden="1"/>
  </cols>
  <sheetData>
    <row r="2" spans="2:9" ht="15" x14ac:dyDescent="0.2">
      <c r="B2" s="511" t="s">
        <v>619</v>
      </c>
      <c r="C2" s="512"/>
      <c r="D2" s="512"/>
      <c r="E2" s="512"/>
      <c r="F2" s="512"/>
      <c r="G2" s="512"/>
      <c r="H2" s="512"/>
      <c r="I2" s="513"/>
    </row>
    <row r="3" spans="2:9" ht="15" x14ac:dyDescent="0.2">
      <c r="B3" s="514" t="s">
        <v>249</v>
      </c>
      <c r="C3" s="515"/>
      <c r="D3" s="515"/>
      <c r="E3" s="515"/>
      <c r="F3" s="515"/>
      <c r="G3" s="515"/>
      <c r="H3" s="515"/>
      <c r="I3" s="516"/>
    </row>
    <row r="4" spans="2:9" ht="15" x14ac:dyDescent="0.2">
      <c r="B4" s="517" t="s">
        <v>223</v>
      </c>
      <c r="C4" s="518"/>
      <c r="D4" s="518"/>
      <c r="E4" s="518"/>
      <c r="F4" s="518"/>
      <c r="G4" s="518"/>
      <c r="H4" s="518"/>
      <c r="I4" s="519"/>
    </row>
    <row r="5" spans="2:9" ht="15" x14ac:dyDescent="0.2">
      <c r="B5" s="520" t="s">
        <v>631</v>
      </c>
      <c r="C5" s="521"/>
      <c r="D5" s="521"/>
      <c r="E5" s="521"/>
      <c r="F5" s="521"/>
      <c r="G5" s="521"/>
      <c r="H5" s="521"/>
      <c r="I5" s="522"/>
    </row>
    <row r="6" spans="2:9" x14ac:dyDescent="0.2">
      <c r="B6" s="341"/>
      <c r="C6" s="341"/>
      <c r="D6" s="341"/>
      <c r="E6" s="341"/>
      <c r="F6" s="341"/>
      <c r="G6" s="341"/>
      <c r="H6" s="341"/>
      <c r="I6" s="341"/>
    </row>
    <row r="7" spans="2:9" x14ac:dyDescent="0.2">
      <c r="B7" s="532" t="s">
        <v>388</v>
      </c>
      <c r="C7" s="534"/>
      <c r="D7" s="529" t="s">
        <v>389</v>
      </c>
      <c r="E7" s="530"/>
      <c r="F7" s="529" t="s">
        <v>390</v>
      </c>
      <c r="G7" s="530"/>
      <c r="H7" s="529" t="s">
        <v>391</v>
      </c>
      <c r="I7" s="531"/>
    </row>
    <row r="8" spans="2:9" x14ac:dyDescent="0.2">
      <c r="B8" s="533"/>
      <c r="C8" s="537"/>
      <c r="D8" s="529" t="s">
        <v>392</v>
      </c>
      <c r="E8" s="530"/>
      <c r="F8" s="529" t="s">
        <v>393</v>
      </c>
      <c r="G8" s="530"/>
      <c r="H8" s="529" t="s">
        <v>394</v>
      </c>
      <c r="I8" s="531"/>
    </row>
    <row r="9" spans="2:9" x14ac:dyDescent="0.2">
      <c r="B9" s="529" t="s">
        <v>395</v>
      </c>
      <c r="C9" s="530"/>
      <c r="D9" s="530"/>
      <c r="E9" s="530"/>
      <c r="F9" s="530"/>
      <c r="G9" s="530"/>
      <c r="H9" s="530"/>
      <c r="I9" s="531"/>
    </row>
    <row r="10" spans="2:9" x14ac:dyDescent="0.2">
      <c r="B10" s="549" t="s">
        <v>3</v>
      </c>
      <c r="C10" s="550"/>
      <c r="D10" s="547"/>
      <c r="E10" s="547"/>
      <c r="F10" s="547"/>
      <c r="G10" s="547"/>
      <c r="H10" s="548"/>
      <c r="I10" s="548"/>
    </row>
    <row r="11" spans="2:9" x14ac:dyDescent="0.2">
      <c r="B11" s="546"/>
      <c r="C11" s="546"/>
      <c r="D11" s="547"/>
      <c r="E11" s="547"/>
      <c r="F11" s="547"/>
      <c r="G11" s="547"/>
      <c r="H11" s="548"/>
      <c r="I11" s="548"/>
    </row>
    <row r="12" spans="2:9" x14ac:dyDescent="0.2">
      <c r="B12" s="546"/>
      <c r="C12" s="546"/>
      <c r="D12" s="547"/>
      <c r="E12" s="547"/>
      <c r="F12" s="547"/>
      <c r="G12" s="547"/>
      <c r="H12" s="548"/>
      <c r="I12" s="548"/>
    </row>
    <row r="13" spans="2:9" x14ac:dyDescent="0.2">
      <c r="B13" s="546"/>
      <c r="C13" s="546"/>
      <c r="D13" s="547"/>
      <c r="E13" s="547"/>
      <c r="F13" s="547"/>
      <c r="G13" s="547"/>
      <c r="H13" s="548"/>
      <c r="I13" s="548"/>
    </row>
    <row r="14" spans="2:9" x14ac:dyDescent="0.2">
      <c r="B14" s="546"/>
      <c r="C14" s="546"/>
      <c r="D14" s="547"/>
      <c r="E14" s="547"/>
      <c r="F14" s="547"/>
      <c r="G14" s="547"/>
      <c r="H14" s="548"/>
      <c r="I14" s="548"/>
    </row>
    <row r="15" spans="2:9" x14ac:dyDescent="0.2">
      <c r="B15" s="549"/>
      <c r="C15" s="550"/>
      <c r="D15" s="547"/>
      <c r="E15" s="547"/>
      <c r="F15" s="547"/>
      <c r="G15" s="547"/>
      <c r="H15" s="548"/>
      <c r="I15" s="548"/>
    </row>
    <row r="16" spans="2:9" x14ac:dyDescent="0.2">
      <c r="B16" s="546"/>
      <c r="C16" s="546"/>
      <c r="D16" s="547"/>
      <c r="E16" s="547"/>
      <c r="F16" s="547"/>
      <c r="G16" s="547"/>
      <c r="H16" s="548"/>
      <c r="I16" s="548"/>
    </row>
    <row r="17" spans="2:9" x14ac:dyDescent="0.2">
      <c r="B17" s="546"/>
      <c r="C17" s="546"/>
      <c r="D17" s="547"/>
      <c r="E17" s="547"/>
      <c r="F17" s="547"/>
      <c r="G17" s="547"/>
      <c r="H17" s="548"/>
      <c r="I17" s="548"/>
    </row>
    <row r="18" spans="2:9" x14ac:dyDescent="0.2">
      <c r="B18" s="546"/>
      <c r="C18" s="546"/>
      <c r="D18" s="547"/>
      <c r="E18" s="547"/>
      <c r="F18" s="547"/>
      <c r="G18" s="547"/>
      <c r="H18" s="548"/>
      <c r="I18" s="548"/>
    </row>
    <row r="19" spans="2:9" x14ac:dyDescent="0.2">
      <c r="B19" s="551" t="s">
        <v>396</v>
      </c>
      <c r="C19" s="551"/>
      <c r="D19" s="552">
        <f>SUM(D10:E18)</f>
        <v>0</v>
      </c>
      <c r="E19" s="552"/>
      <c r="F19" s="552">
        <f>SUM(F10:G18)</f>
        <v>0</v>
      </c>
      <c r="G19" s="552"/>
      <c r="H19" s="552">
        <f>SUM(H10:I18)</f>
        <v>0</v>
      </c>
      <c r="I19" s="552"/>
    </row>
    <row r="20" spans="2:9" x14ac:dyDescent="0.2">
      <c r="B20" s="553"/>
      <c r="C20" s="553"/>
      <c r="D20" s="553"/>
      <c r="E20" s="553"/>
      <c r="F20" s="553"/>
      <c r="G20" s="553"/>
      <c r="H20" s="553"/>
      <c r="I20" s="553"/>
    </row>
    <row r="21" spans="2:9" x14ac:dyDescent="0.2">
      <c r="B21" s="529" t="s">
        <v>397</v>
      </c>
      <c r="C21" s="530"/>
      <c r="D21" s="530"/>
      <c r="E21" s="530"/>
      <c r="F21" s="530"/>
      <c r="G21" s="530"/>
      <c r="H21" s="530"/>
      <c r="I21" s="531"/>
    </row>
    <row r="22" spans="2:9" x14ac:dyDescent="0.2">
      <c r="B22" s="546"/>
      <c r="C22" s="546"/>
      <c r="D22" s="547"/>
      <c r="E22" s="547"/>
      <c r="F22" s="547"/>
      <c r="G22" s="547"/>
      <c r="H22" s="548">
        <f t="shared" ref="H22:H30" si="0">IF(AND(D22&gt;=0,F22&gt;=0),(D22-F22),"-")</f>
        <v>0</v>
      </c>
      <c r="I22" s="548">
        <f t="shared" ref="I22:I30" si="1">IF(AND(H22&gt;=0,G22&gt;=0),SUM(G22:H22),"-")</f>
        <v>0</v>
      </c>
    </row>
    <row r="23" spans="2:9" x14ac:dyDescent="0.2">
      <c r="B23" s="546"/>
      <c r="C23" s="546"/>
      <c r="D23" s="547"/>
      <c r="E23" s="547"/>
      <c r="F23" s="547"/>
      <c r="G23" s="547"/>
      <c r="H23" s="548">
        <f>IF(AND(D23&gt;=0,F23&gt;=0),(D23-F23),"-")</f>
        <v>0</v>
      </c>
      <c r="I23" s="548">
        <f t="shared" si="1"/>
        <v>0</v>
      </c>
    </row>
    <row r="24" spans="2:9" x14ac:dyDescent="0.2">
      <c r="B24" s="546"/>
      <c r="C24" s="546"/>
      <c r="D24" s="547"/>
      <c r="E24" s="547"/>
      <c r="F24" s="547"/>
      <c r="G24" s="547"/>
      <c r="H24" s="548">
        <f t="shared" si="0"/>
        <v>0</v>
      </c>
      <c r="I24" s="548">
        <f t="shared" si="1"/>
        <v>0</v>
      </c>
    </row>
    <row r="25" spans="2:9" x14ac:dyDescent="0.2">
      <c r="B25" s="546"/>
      <c r="C25" s="546"/>
      <c r="D25" s="547"/>
      <c r="E25" s="547"/>
      <c r="F25" s="547"/>
      <c r="G25" s="547"/>
      <c r="H25" s="548">
        <f t="shared" si="0"/>
        <v>0</v>
      </c>
      <c r="I25" s="548">
        <f t="shared" si="1"/>
        <v>0</v>
      </c>
    </row>
    <row r="26" spans="2:9" x14ac:dyDescent="0.2">
      <c r="B26" s="546"/>
      <c r="C26" s="546"/>
      <c r="D26" s="547"/>
      <c r="E26" s="547"/>
      <c r="F26" s="547"/>
      <c r="G26" s="547"/>
      <c r="H26" s="548">
        <f t="shared" si="0"/>
        <v>0</v>
      </c>
      <c r="I26" s="548">
        <f t="shared" si="1"/>
        <v>0</v>
      </c>
    </row>
    <row r="27" spans="2:9" x14ac:dyDescent="0.2">
      <c r="B27" s="546"/>
      <c r="C27" s="546"/>
      <c r="D27" s="547"/>
      <c r="E27" s="547"/>
      <c r="F27" s="547"/>
      <c r="G27" s="547"/>
      <c r="H27" s="548">
        <f t="shared" si="0"/>
        <v>0</v>
      </c>
      <c r="I27" s="548">
        <f t="shared" si="1"/>
        <v>0</v>
      </c>
    </row>
    <row r="28" spans="2:9" x14ac:dyDescent="0.2">
      <c r="B28" s="546"/>
      <c r="C28" s="546"/>
      <c r="D28" s="547"/>
      <c r="E28" s="547"/>
      <c r="F28" s="547"/>
      <c r="G28" s="547"/>
      <c r="H28" s="548">
        <f t="shared" si="0"/>
        <v>0</v>
      </c>
      <c r="I28" s="548">
        <f t="shared" si="1"/>
        <v>0</v>
      </c>
    </row>
    <row r="29" spans="2:9" x14ac:dyDescent="0.2">
      <c r="B29" s="546"/>
      <c r="C29" s="546"/>
      <c r="D29" s="547"/>
      <c r="E29" s="547"/>
      <c r="F29" s="547"/>
      <c r="G29" s="547"/>
      <c r="H29" s="548">
        <f t="shared" si="0"/>
        <v>0</v>
      </c>
      <c r="I29" s="548">
        <f t="shared" si="1"/>
        <v>0</v>
      </c>
    </row>
    <row r="30" spans="2:9" x14ac:dyDescent="0.2">
      <c r="B30" s="546"/>
      <c r="C30" s="546"/>
      <c r="D30" s="547"/>
      <c r="E30" s="547"/>
      <c r="F30" s="547"/>
      <c r="G30" s="547"/>
      <c r="H30" s="548">
        <f t="shared" si="0"/>
        <v>0</v>
      </c>
      <c r="I30" s="548">
        <f t="shared" si="1"/>
        <v>0</v>
      </c>
    </row>
    <row r="31" spans="2:9" x14ac:dyDescent="0.2">
      <c r="B31" s="551" t="s">
        <v>398</v>
      </c>
      <c r="C31" s="551"/>
      <c r="D31" s="552">
        <f>SUM(D22:E30)</f>
        <v>0</v>
      </c>
      <c r="E31" s="552"/>
      <c r="F31" s="552">
        <f>SUM(F22:G30)</f>
        <v>0</v>
      </c>
      <c r="G31" s="552"/>
      <c r="H31" s="556">
        <f>SUM(H22:I30)</f>
        <v>0</v>
      </c>
      <c r="I31" s="556"/>
    </row>
    <row r="32" spans="2:9" x14ac:dyDescent="0.2">
      <c r="B32" s="553"/>
      <c r="C32" s="553"/>
      <c r="D32" s="554"/>
      <c r="E32" s="554"/>
      <c r="F32" s="554"/>
      <c r="G32" s="554"/>
      <c r="H32" s="554"/>
      <c r="I32" s="554"/>
    </row>
    <row r="33" spans="2:9" x14ac:dyDescent="0.2">
      <c r="B33" s="555" t="s">
        <v>4</v>
      </c>
      <c r="C33" s="555"/>
      <c r="D33" s="552">
        <f>SUM(D19,D31)</f>
        <v>0</v>
      </c>
      <c r="E33" s="552"/>
      <c r="F33" s="552">
        <f>SUM(F19,F31)</f>
        <v>0</v>
      </c>
      <c r="G33" s="552"/>
      <c r="H33" s="552">
        <f>SUM(H19,H31)</f>
        <v>0</v>
      </c>
      <c r="I33" s="552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IU32"/>
  <sheetViews>
    <sheetView workbookViewId="0">
      <selection activeCell="IY28" sqref="IY28"/>
    </sheetView>
  </sheetViews>
  <sheetFormatPr baseColWidth="10" defaultColWidth="2.7109375" defaultRowHeight="14.25" x14ac:dyDescent="0.2"/>
  <cols>
    <col min="1" max="1" width="2.7109375" style="15" customWidth="1"/>
    <col min="2" max="2" width="11.42578125" style="15" customWidth="1"/>
    <col min="3" max="3" width="31.7109375" style="15" customWidth="1"/>
    <col min="4" max="7" width="11.42578125" style="15" customWidth="1"/>
    <col min="8" max="8" width="2.7109375" style="15" hidden="1" customWidth="1"/>
    <col min="9" max="255" width="11.42578125" style="15" hidden="1" customWidth="1"/>
    <col min="256" max="256" width="2.7109375" style="15"/>
    <col min="257" max="257" width="2.7109375" style="15" customWidth="1"/>
    <col min="258" max="258" width="11.42578125" style="15" customWidth="1"/>
    <col min="259" max="259" width="31.7109375" style="15" customWidth="1"/>
    <col min="260" max="263" width="11.42578125" style="15" customWidth="1"/>
    <col min="264" max="511" width="0" style="15" hidden="1" customWidth="1"/>
    <col min="512" max="512" width="2.7109375" style="15"/>
    <col min="513" max="513" width="2.7109375" style="15" customWidth="1"/>
    <col min="514" max="514" width="11.42578125" style="15" customWidth="1"/>
    <col min="515" max="515" width="31.7109375" style="15" customWidth="1"/>
    <col min="516" max="519" width="11.42578125" style="15" customWidth="1"/>
    <col min="520" max="767" width="0" style="15" hidden="1" customWidth="1"/>
    <col min="768" max="768" width="2.7109375" style="15"/>
    <col min="769" max="769" width="2.7109375" style="15" customWidth="1"/>
    <col min="770" max="770" width="11.42578125" style="15" customWidth="1"/>
    <col min="771" max="771" width="31.7109375" style="15" customWidth="1"/>
    <col min="772" max="775" width="11.42578125" style="15" customWidth="1"/>
    <col min="776" max="1023" width="0" style="15" hidden="1" customWidth="1"/>
    <col min="1024" max="1024" width="2.7109375" style="15"/>
    <col min="1025" max="1025" width="2.7109375" style="15" customWidth="1"/>
    <col min="1026" max="1026" width="11.42578125" style="15" customWidth="1"/>
    <col min="1027" max="1027" width="31.7109375" style="15" customWidth="1"/>
    <col min="1028" max="1031" width="11.42578125" style="15" customWidth="1"/>
    <col min="1032" max="1279" width="0" style="15" hidden="1" customWidth="1"/>
    <col min="1280" max="1280" width="2.7109375" style="15"/>
    <col min="1281" max="1281" width="2.7109375" style="15" customWidth="1"/>
    <col min="1282" max="1282" width="11.42578125" style="15" customWidth="1"/>
    <col min="1283" max="1283" width="31.7109375" style="15" customWidth="1"/>
    <col min="1284" max="1287" width="11.42578125" style="15" customWidth="1"/>
    <col min="1288" max="1535" width="0" style="15" hidden="1" customWidth="1"/>
    <col min="1536" max="1536" width="2.7109375" style="15"/>
    <col min="1537" max="1537" width="2.7109375" style="15" customWidth="1"/>
    <col min="1538" max="1538" width="11.42578125" style="15" customWidth="1"/>
    <col min="1539" max="1539" width="31.7109375" style="15" customWidth="1"/>
    <col min="1540" max="1543" width="11.42578125" style="15" customWidth="1"/>
    <col min="1544" max="1791" width="0" style="15" hidden="1" customWidth="1"/>
    <col min="1792" max="1792" width="2.7109375" style="15"/>
    <col min="1793" max="1793" width="2.7109375" style="15" customWidth="1"/>
    <col min="1794" max="1794" width="11.42578125" style="15" customWidth="1"/>
    <col min="1795" max="1795" width="31.7109375" style="15" customWidth="1"/>
    <col min="1796" max="1799" width="11.42578125" style="15" customWidth="1"/>
    <col min="1800" max="2047" width="0" style="15" hidden="1" customWidth="1"/>
    <col min="2048" max="2048" width="2.7109375" style="15"/>
    <col min="2049" max="2049" width="2.7109375" style="15" customWidth="1"/>
    <col min="2050" max="2050" width="11.42578125" style="15" customWidth="1"/>
    <col min="2051" max="2051" width="31.7109375" style="15" customWidth="1"/>
    <col min="2052" max="2055" width="11.42578125" style="15" customWidth="1"/>
    <col min="2056" max="2303" width="0" style="15" hidden="1" customWidth="1"/>
    <col min="2304" max="2304" width="2.7109375" style="15"/>
    <col min="2305" max="2305" width="2.7109375" style="15" customWidth="1"/>
    <col min="2306" max="2306" width="11.42578125" style="15" customWidth="1"/>
    <col min="2307" max="2307" width="31.7109375" style="15" customWidth="1"/>
    <col min="2308" max="2311" width="11.42578125" style="15" customWidth="1"/>
    <col min="2312" max="2559" width="0" style="15" hidden="1" customWidth="1"/>
    <col min="2560" max="2560" width="2.7109375" style="15"/>
    <col min="2561" max="2561" width="2.7109375" style="15" customWidth="1"/>
    <col min="2562" max="2562" width="11.42578125" style="15" customWidth="1"/>
    <col min="2563" max="2563" width="31.7109375" style="15" customWidth="1"/>
    <col min="2564" max="2567" width="11.42578125" style="15" customWidth="1"/>
    <col min="2568" max="2815" width="0" style="15" hidden="1" customWidth="1"/>
    <col min="2816" max="2816" width="2.7109375" style="15"/>
    <col min="2817" max="2817" width="2.7109375" style="15" customWidth="1"/>
    <col min="2818" max="2818" width="11.42578125" style="15" customWidth="1"/>
    <col min="2819" max="2819" width="31.7109375" style="15" customWidth="1"/>
    <col min="2820" max="2823" width="11.42578125" style="15" customWidth="1"/>
    <col min="2824" max="3071" width="0" style="15" hidden="1" customWidth="1"/>
    <col min="3072" max="3072" width="2.7109375" style="15"/>
    <col min="3073" max="3073" width="2.7109375" style="15" customWidth="1"/>
    <col min="3074" max="3074" width="11.42578125" style="15" customWidth="1"/>
    <col min="3075" max="3075" width="31.7109375" style="15" customWidth="1"/>
    <col min="3076" max="3079" width="11.42578125" style="15" customWidth="1"/>
    <col min="3080" max="3327" width="0" style="15" hidden="1" customWidth="1"/>
    <col min="3328" max="3328" width="2.7109375" style="15"/>
    <col min="3329" max="3329" width="2.7109375" style="15" customWidth="1"/>
    <col min="3330" max="3330" width="11.42578125" style="15" customWidth="1"/>
    <col min="3331" max="3331" width="31.7109375" style="15" customWidth="1"/>
    <col min="3332" max="3335" width="11.42578125" style="15" customWidth="1"/>
    <col min="3336" max="3583" width="0" style="15" hidden="1" customWidth="1"/>
    <col min="3584" max="3584" width="2.7109375" style="15"/>
    <col min="3585" max="3585" width="2.7109375" style="15" customWidth="1"/>
    <col min="3586" max="3586" width="11.42578125" style="15" customWidth="1"/>
    <col min="3587" max="3587" width="31.7109375" style="15" customWidth="1"/>
    <col min="3588" max="3591" width="11.42578125" style="15" customWidth="1"/>
    <col min="3592" max="3839" width="0" style="15" hidden="1" customWidth="1"/>
    <col min="3840" max="3840" width="2.7109375" style="15"/>
    <col min="3841" max="3841" width="2.7109375" style="15" customWidth="1"/>
    <col min="3842" max="3842" width="11.42578125" style="15" customWidth="1"/>
    <col min="3843" max="3843" width="31.7109375" style="15" customWidth="1"/>
    <col min="3844" max="3847" width="11.42578125" style="15" customWidth="1"/>
    <col min="3848" max="4095" width="0" style="15" hidden="1" customWidth="1"/>
    <col min="4096" max="4096" width="2.7109375" style="15"/>
    <col min="4097" max="4097" width="2.7109375" style="15" customWidth="1"/>
    <col min="4098" max="4098" width="11.42578125" style="15" customWidth="1"/>
    <col min="4099" max="4099" width="31.7109375" style="15" customWidth="1"/>
    <col min="4100" max="4103" width="11.42578125" style="15" customWidth="1"/>
    <col min="4104" max="4351" width="0" style="15" hidden="1" customWidth="1"/>
    <col min="4352" max="4352" width="2.7109375" style="15"/>
    <col min="4353" max="4353" width="2.7109375" style="15" customWidth="1"/>
    <col min="4354" max="4354" width="11.42578125" style="15" customWidth="1"/>
    <col min="4355" max="4355" width="31.7109375" style="15" customWidth="1"/>
    <col min="4356" max="4359" width="11.42578125" style="15" customWidth="1"/>
    <col min="4360" max="4607" width="0" style="15" hidden="1" customWidth="1"/>
    <col min="4608" max="4608" width="2.7109375" style="15"/>
    <col min="4609" max="4609" width="2.7109375" style="15" customWidth="1"/>
    <col min="4610" max="4610" width="11.42578125" style="15" customWidth="1"/>
    <col min="4611" max="4611" width="31.7109375" style="15" customWidth="1"/>
    <col min="4612" max="4615" width="11.42578125" style="15" customWidth="1"/>
    <col min="4616" max="4863" width="0" style="15" hidden="1" customWidth="1"/>
    <col min="4864" max="4864" width="2.7109375" style="15"/>
    <col min="4865" max="4865" width="2.7109375" style="15" customWidth="1"/>
    <col min="4866" max="4866" width="11.42578125" style="15" customWidth="1"/>
    <col min="4867" max="4867" width="31.7109375" style="15" customWidth="1"/>
    <col min="4868" max="4871" width="11.42578125" style="15" customWidth="1"/>
    <col min="4872" max="5119" width="0" style="15" hidden="1" customWidth="1"/>
    <col min="5120" max="5120" width="2.7109375" style="15"/>
    <col min="5121" max="5121" width="2.7109375" style="15" customWidth="1"/>
    <col min="5122" max="5122" width="11.42578125" style="15" customWidth="1"/>
    <col min="5123" max="5123" width="31.7109375" style="15" customWidth="1"/>
    <col min="5124" max="5127" width="11.42578125" style="15" customWidth="1"/>
    <col min="5128" max="5375" width="0" style="15" hidden="1" customWidth="1"/>
    <col min="5376" max="5376" width="2.7109375" style="15"/>
    <col min="5377" max="5377" width="2.7109375" style="15" customWidth="1"/>
    <col min="5378" max="5378" width="11.42578125" style="15" customWidth="1"/>
    <col min="5379" max="5379" width="31.7109375" style="15" customWidth="1"/>
    <col min="5380" max="5383" width="11.42578125" style="15" customWidth="1"/>
    <col min="5384" max="5631" width="0" style="15" hidden="1" customWidth="1"/>
    <col min="5632" max="5632" width="2.7109375" style="15"/>
    <col min="5633" max="5633" width="2.7109375" style="15" customWidth="1"/>
    <col min="5634" max="5634" width="11.42578125" style="15" customWidth="1"/>
    <col min="5635" max="5635" width="31.7109375" style="15" customWidth="1"/>
    <col min="5636" max="5639" width="11.42578125" style="15" customWidth="1"/>
    <col min="5640" max="5887" width="0" style="15" hidden="1" customWidth="1"/>
    <col min="5888" max="5888" width="2.7109375" style="15"/>
    <col min="5889" max="5889" width="2.7109375" style="15" customWidth="1"/>
    <col min="5890" max="5890" width="11.42578125" style="15" customWidth="1"/>
    <col min="5891" max="5891" width="31.7109375" style="15" customWidth="1"/>
    <col min="5892" max="5895" width="11.42578125" style="15" customWidth="1"/>
    <col min="5896" max="6143" width="0" style="15" hidden="1" customWidth="1"/>
    <col min="6144" max="6144" width="2.7109375" style="15"/>
    <col min="6145" max="6145" width="2.7109375" style="15" customWidth="1"/>
    <col min="6146" max="6146" width="11.42578125" style="15" customWidth="1"/>
    <col min="6147" max="6147" width="31.7109375" style="15" customWidth="1"/>
    <col min="6148" max="6151" width="11.42578125" style="15" customWidth="1"/>
    <col min="6152" max="6399" width="0" style="15" hidden="1" customWidth="1"/>
    <col min="6400" max="6400" width="2.7109375" style="15"/>
    <col min="6401" max="6401" width="2.7109375" style="15" customWidth="1"/>
    <col min="6402" max="6402" width="11.42578125" style="15" customWidth="1"/>
    <col min="6403" max="6403" width="31.7109375" style="15" customWidth="1"/>
    <col min="6404" max="6407" width="11.42578125" style="15" customWidth="1"/>
    <col min="6408" max="6655" width="0" style="15" hidden="1" customWidth="1"/>
    <col min="6656" max="6656" width="2.7109375" style="15"/>
    <col min="6657" max="6657" width="2.7109375" style="15" customWidth="1"/>
    <col min="6658" max="6658" width="11.42578125" style="15" customWidth="1"/>
    <col min="6659" max="6659" width="31.7109375" style="15" customWidth="1"/>
    <col min="6660" max="6663" width="11.42578125" style="15" customWidth="1"/>
    <col min="6664" max="6911" width="0" style="15" hidden="1" customWidth="1"/>
    <col min="6912" max="6912" width="2.7109375" style="15"/>
    <col min="6913" max="6913" width="2.7109375" style="15" customWidth="1"/>
    <col min="6914" max="6914" width="11.42578125" style="15" customWidth="1"/>
    <col min="6915" max="6915" width="31.7109375" style="15" customWidth="1"/>
    <col min="6916" max="6919" width="11.42578125" style="15" customWidth="1"/>
    <col min="6920" max="7167" width="0" style="15" hidden="1" customWidth="1"/>
    <col min="7168" max="7168" width="2.7109375" style="15"/>
    <col min="7169" max="7169" width="2.7109375" style="15" customWidth="1"/>
    <col min="7170" max="7170" width="11.42578125" style="15" customWidth="1"/>
    <col min="7171" max="7171" width="31.7109375" style="15" customWidth="1"/>
    <col min="7172" max="7175" width="11.42578125" style="15" customWidth="1"/>
    <col min="7176" max="7423" width="0" style="15" hidden="1" customWidth="1"/>
    <col min="7424" max="7424" width="2.7109375" style="15"/>
    <col min="7425" max="7425" width="2.7109375" style="15" customWidth="1"/>
    <col min="7426" max="7426" width="11.42578125" style="15" customWidth="1"/>
    <col min="7427" max="7427" width="31.7109375" style="15" customWidth="1"/>
    <col min="7428" max="7431" width="11.42578125" style="15" customWidth="1"/>
    <col min="7432" max="7679" width="0" style="15" hidden="1" customWidth="1"/>
    <col min="7680" max="7680" width="2.7109375" style="15"/>
    <col min="7681" max="7681" width="2.7109375" style="15" customWidth="1"/>
    <col min="7682" max="7682" width="11.42578125" style="15" customWidth="1"/>
    <col min="7683" max="7683" width="31.7109375" style="15" customWidth="1"/>
    <col min="7684" max="7687" width="11.42578125" style="15" customWidth="1"/>
    <col min="7688" max="7935" width="0" style="15" hidden="1" customWidth="1"/>
    <col min="7936" max="7936" width="2.7109375" style="15"/>
    <col min="7937" max="7937" width="2.7109375" style="15" customWidth="1"/>
    <col min="7938" max="7938" width="11.42578125" style="15" customWidth="1"/>
    <col min="7939" max="7939" width="31.7109375" style="15" customWidth="1"/>
    <col min="7940" max="7943" width="11.42578125" style="15" customWidth="1"/>
    <col min="7944" max="8191" width="0" style="15" hidden="1" customWidth="1"/>
    <col min="8192" max="8192" width="2.7109375" style="15"/>
    <col min="8193" max="8193" width="2.7109375" style="15" customWidth="1"/>
    <col min="8194" max="8194" width="11.42578125" style="15" customWidth="1"/>
    <col min="8195" max="8195" width="31.7109375" style="15" customWidth="1"/>
    <col min="8196" max="8199" width="11.42578125" style="15" customWidth="1"/>
    <col min="8200" max="8447" width="0" style="15" hidden="1" customWidth="1"/>
    <col min="8448" max="8448" width="2.7109375" style="15"/>
    <col min="8449" max="8449" width="2.7109375" style="15" customWidth="1"/>
    <col min="8450" max="8450" width="11.42578125" style="15" customWidth="1"/>
    <col min="8451" max="8451" width="31.7109375" style="15" customWidth="1"/>
    <col min="8452" max="8455" width="11.42578125" style="15" customWidth="1"/>
    <col min="8456" max="8703" width="0" style="15" hidden="1" customWidth="1"/>
    <col min="8704" max="8704" width="2.7109375" style="15"/>
    <col min="8705" max="8705" width="2.7109375" style="15" customWidth="1"/>
    <col min="8706" max="8706" width="11.42578125" style="15" customWidth="1"/>
    <col min="8707" max="8707" width="31.7109375" style="15" customWidth="1"/>
    <col min="8708" max="8711" width="11.42578125" style="15" customWidth="1"/>
    <col min="8712" max="8959" width="0" style="15" hidden="1" customWidth="1"/>
    <col min="8960" max="8960" width="2.7109375" style="15"/>
    <col min="8961" max="8961" width="2.7109375" style="15" customWidth="1"/>
    <col min="8962" max="8962" width="11.42578125" style="15" customWidth="1"/>
    <col min="8963" max="8963" width="31.7109375" style="15" customWidth="1"/>
    <col min="8964" max="8967" width="11.42578125" style="15" customWidth="1"/>
    <col min="8968" max="9215" width="0" style="15" hidden="1" customWidth="1"/>
    <col min="9216" max="9216" width="2.7109375" style="15"/>
    <col min="9217" max="9217" width="2.7109375" style="15" customWidth="1"/>
    <col min="9218" max="9218" width="11.42578125" style="15" customWidth="1"/>
    <col min="9219" max="9219" width="31.7109375" style="15" customWidth="1"/>
    <col min="9220" max="9223" width="11.42578125" style="15" customWidth="1"/>
    <col min="9224" max="9471" width="0" style="15" hidden="1" customWidth="1"/>
    <col min="9472" max="9472" width="2.7109375" style="15"/>
    <col min="9473" max="9473" width="2.7109375" style="15" customWidth="1"/>
    <col min="9474" max="9474" width="11.42578125" style="15" customWidth="1"/>
    <col min="9475" max="9475" width="31.7109375" style="15" customWidth="1"/>
    <col min="9476" max="9479" width="11.42578125" style="15" customWidth="1"/>
    <col min="9480" max="9727" width="0" style="15" hidden="1" customWidth="1"/>
    <col min="9728" max="9728" width="2.7109375" style="15"/>
    <col min="9729" max="9729" width="2.7109375" style="15" customWidth="1"/>
    <col min="9730" max="9730" width="11.42578125" style="15" customWidth="1"/>
    <col min="9731" max="9731" width="31.7109375" style="15" customWidth="1"/>
    <col min="9732" max="9735" width="11.42578125" style="15" customWidth="1"/>
    <col min="9736" max="9983" width="0" style="15" hidden="1" customWidth="1"/>
    <col min="9984" max="9984" width="2.7109375" style="15"/>
    <col min="9985" max="9985" width="2.7109375" style="15" customWidth="1"/>
    <col min="9986" max="9986" width="11.42578125" style="15" customWidth="1"/>
    <col min="9987" max="9987" width="31.7109375" style="15" customWidth="1"/>
    <col min="9988" max="9991" width="11.42578125" style="15" customWidth="1"/>
    <col min="9992" max="10239" width="0" style="15" hidden="1" customWidth="1"/>
    <col min="10240" max="10240" width="2.7109375" style="15"/>
    <col min="10241" max="10241" width="2.7109375" style="15" customWidth="1"/>
    <col min="10242" max="10242" width="11.42578125" style="15" customWidth="1"/>
    <col min="10243" max="10243" width="31.7109375" style="15" customWidth="1"/>
    <col min="10244" max="10247" width="11.42578125" style="15" customWidth="1"/>
    <col min="10248" max="10495" width="0" style="15" hidden="1" customWidth="1"/>
    <col min="10496" max="10496" width="2.7109375" style="15"/>
    <col min="10497" max="10497" width="2.7109375" style="15" customWidth="1"/>
    <col min="10498" max="10498" width="11.42578125" style="15" customWidth="1"/>
    <col min="10499" max="10499" width="31.7109375" style="15" customWidth="1"/>
    <col min="10500" max="10503" width="11.42578125" style="15" customWidth="1"/>
    <col min="10504" max="10751" width="0" style="15" hidden="1" customWidth="1"/>
    <col min="10752" max="10752" width="2.7109375" style="15"/>
    <col min="10753" max="10753" width="2.7109375" style="15" customWidth="1"/>
    <col min="10754" max="10754" width="11.42578125" style="15" customWidth="1"/>
    <col min="10755" max="10755" width="31.7109375" style="15" customWidth="1"/>
    <col min="10756" max="10759" width="11.42578125" style="15" customWidth="1"/>
    <col min="10760" max="11007" width="0" style="15" hidden="1" customWidth="1"/>
    <col min="11008" max="11008" width="2.7109375" style="15"/>
    <col min="11009" max="11009" width="2.7109375" style="15" customWidth="1"/>
    <col min="11010" max="11010" width="11.42578125" style="15" customWidth="1"/>
    <col min="11011" max="11011" width="31.7109375" style="15" customWidth="1"/>
    <col min="11012" max="11015" width="11.42578125" style="15" customWidth="1"/>
    <col min="11016" max="11263" width="0" style="15" hidden="1" customWidth="1"/>
    <col min="11264" max="11264" width="2.7109375" style="15"/>
    <col min="11265" max="11265" width="2.7109375" style="15" customWidth="1"/>
    <col min="11266" max="11266" width="11.42578125" style="15" customWidth="1"/>
    <col min="11267" max="11267" width="31.7109375" style="15" customWidth="1"/>
    <col min="11268" max="11271" width="11.42578125" style="15" customWidth="1"/>
    <col min="11272" max="11519" width="0" style="15" hidden="1" customWidth="1"/>
    <col min="11520" max="11520" width="2.7109375" style="15"/>
    <col min="11521" max="11521" width="2.7109375" style="15" customWidth="1"/>
    <col min="11522" max="11522" width="11.42578125" style="15" customWidth="1"/>
    <col min="11523" max="11523" width="31.7109375" style="15" customWidth="1"/>
    <col min="11524" max="11527" width="11.42578125" style="15" customWidth="1"/>
    <col min="11528" max="11775" width="0" style="15" hidden="1" customWidth="1"/>
    <col min="11776" max="11776" width="2.7109375" style="15"/>
    <col min="11777" max="11777" width="2.7109375" style="15" customWidth="1"/>
    <col min="11778" max="11778" width="11.42578125" style="15" customWidth="1"/>
    <col min="11779" max="11779" width="31.7109375" style="15" customWidth="1"/>
    <col min="11780" max="11783" width="11.42578125" style="15" customWidth="1"/>
    <col min="11784" max="12031" width="0" style="15" hidden="1" customWidth="1"/>
    <col min="12032" max="12032" width="2.7109375" style="15"/>
    <col min="12033" max="12033" width="2.7109375" style="15" customWidth="1"/>
    <col min="12034" max="12034" width="11.42578125" style="15" customWidth="1"/>
    <col min="12035" max="12035" width="31.7109375" style="15" customWidth="1"/>
    <col min="12036" max="12039" width="11.42578125" style="15" customWidth="1"/>
    <col min="12040" max="12287" width="0" style="15" hidden="1" customWidth="1"/>
    <col min="12288" max="12288" width="2.7109375" style="15"/>
    <col min="12289" max="12289" width="2.7109375" style="15" customWidth="1"/>
    <col min="12290" max="12290" width="11.42578125" style="15" customWidth="1"/>
    <col min="12291" max="12291" width="31.7109375" style="15" customWidth="1"/>
    <col min="12292" max="12295" width="11.42578125" style="15" customWidth="1"/>
    <col min="12296" max="12543" width="0" style="15" hidden="1" customWidth="1"/>
    <col min="12544" max="12544" width="2.7109375" style="15"/>
    <col min="12545" max="12545" width="2.7109375" style="15" customWidth="1"/>
    <col min="12546" max="12546" width="11.42578125" style="15" customWidth="1"/>
    <col min="12547" max="12547" width="31.7109375" style="15" customWidth="1"/>
    <col min="12548" max="12551" width="11.42578125" style="15" customWidth="1"/>
    <col min="12552" max="12799" width="0" style="15" hidden="1" customWidth="1"/>
    <col min="12800" max="12800" width="2.7109375" style="15"/>
    <col min="12801" max="12801" width="2.7109375" style="15" customWidth="1"/>
    <col min="12802" max="12802" width="11.42578125" style="15" customWidth="1"/>
    <col min="12803" max="12803" width="31.7109375" style="15" customWidth="1"/>
    <col min="12804" max="12807" width="11.42578125" style="15" customWidth="1"/>
    <col min="12808" max="13055" width="0" style="15" hidden="1" customWidth="1"/>
    <col min="13056" max="13056" width="2.7109375" style="15"/>
    <col min="13057" max="13057" width="2.7109375" style="15" customWidth="1"/>
    <col min="13058" max="13058" width="11.42578125" style="15" customWidth="1"/>
    <col min="13059" max="13059" width="31.7109375" style="15" customWidth="1"/>
    <col min="13060" max="13063" width="11.42578125" style="15" customWidth="1"/>
    <col min="13064" max="13311" width="0" style="15" hidden="1" customWidth="1"/>
    <col min="13312" max="13312" width="2.7109375" style="15"/>
    <col min="13313" max="13313" width="2.7109375" style="15" customWidth="1"/>
    <col min="13314" max="13314" width="11.42578125" style="15" customWidth="1"/>
    <col min="13315" max="13315" width="31.7109375" style="15" customWidth="1"/>
    <col min="13316" max="13319" width="11.42578125" style="15" customWidth="1"/>
    <col min="13320" max="13567" width="0" style="15" hidden="1" customWidth="1"/>
    <col min="13568" max="13568" width="2.7109375" style="15"/>
    <col min="13569" max="13569" width="2.7109375" style="15" customWidth="1"/>
    <col min="13570" max="13570" width="11.42578125" style="15" customWidth="1"/>
    <col min="13571" max="13571" width="31.7109375" style="15" customWidth="1"/>
    <col min="13572" max="13575" width="11.42578125" style="15" customWidth="1"/>
    <col min="13576" max="13823" width="0" style="15" hidden="1" customWidth="1"/>
    <col min="13824" max="13824" width="2.7109375" style="15"/>
    <col min="13825" max="13825" width="2.7109375" style="15" customWidth="1"/>
    <col min="13826" max="13826" width="11.42578125" style="15" customWidth="1"/>
    <col min="13827" max="13827" width="31.7109375" style="15" customWidth="1"/>
    <col min="13828" max="13831" width="11.42578125" style="15" customWidth="1"/>
    <col min="13832" max="14079" width="0" style="15" hidden="1" customWidth="1"/>
    <col min="14080" max="14080" width="2.7109375" style="15"/>
    <col min="14081" max="14081" width="2.7109375" style="15" customWidth="1"/>
    <col min="14082" max="14082" width="11.42578125" style="15" customWidth="1"/>
    <col min="14083" max="14083" width="31.7109375" style="15" customWidth="1"/>
    <col min="14084" max="14087" width="11.42578125" style="15" customWidth="1"/>
    <col min="14088" max="14335" width="0" style="15" hidden="1" customWidth="1"/>
    <col min="14336" max="14336" width="2.7109375" style="15"/>
    <col min="14337" max="14337" width="2.7109375" style="15" customWidth="1"/>
    <col min="14338" max="14338" width="11.42578125" style="15" customWidth="1"/>
    <col min="14339" max="14339" width="31.7109375" style="15" customWidth="1"/>
    <col min="14340" max="14343" width="11.42578125" style="15" customWidth="1"/>
    <col min="14344" max="14591" width="0" style="15" hidden="1" customWidth="1"/>
    <col min="14592" max="14592" width="2.7109375" style="15"/>
    <col min="14593" max="14593" width="2.7109375" style="15" customWidth="1"/>
    <col min="14594" max="14594" width="11.42578125" style="15" customWidth="1"/>
    <col min="14595" max="14595" width="31.7109375" style="15" customWidth="1"/>
    <col min="14596" max="14599" width="11.42578125" style="15" customWidth="1"/>
    <col min="14600" max="14847" width="0" style="15" hidden="1" customWidth="1"/>
    <col min="14848" max="14848" width="2.7109375" style="15"/>
    <col min="14849" max="14849" width="2.7109375" style="15" customWidth="1"/>
    <col min="14850" max="14850" width="11.42578125" style="15" customWidth="1"/>
    <col min="14851" max="14851" width="31.7109375" style="15" customWidth="1"/>
    <col min="14852" max="14855" width="11.42578125" style="15" customWidth="1"/>
    <col min="14856" max="15103" width="0" style="15" hidden="1" customWidth="1"/>
    <col min="15104" max="15104" width="2.7109375" style="15"/>
    <col min="15105" max="15105" width="2.7109375" style="15" customWidth="1"/>
    <col min="15106" max="15106" width="11.42578125" style="15" customWidth="1"/>
    <col min="15107" max="15107" width="31.7109375" style="15" customWidth="1"/>
    <col min="15108" max="15111" width="11.42578125" style="15" customWidth="1"/>
    <col min="15112" max="15359" width="0" style="15" hidden="1" customWidth="1"/>
    <col min="15360" max="15360" width="2.7109375" style="15"/>
    <col min="15361" max="15361" width="2.7109375" style="15" customWidth="1"/>
    <col min="15362" max="15362" width="11.42578125" style="15" customWidth="1"/>
    <col min="15363" max="15363" width="31.7109375" style="15" customWidth="1"/>
    <col min="15364" max="15367" width="11.42578125" style="15" customWidth="1"/>
    <col min="15368" max="15615" width="0" style="15" hidden="1" customWidth="1"/>
    <col min="15616" max="15616" width="2.7109375" style="15"/>
    <col min="15617" max="15617" width="2.7109375" style="15" customWidth="1"/>
    <col min="15618" max="15618" width="11.42578125" style="15" customWidth="1"/>
    <col min="15619" max="15619" width="31.7109375" style="15" customWidth="1"/>
    <col min="15620" max="15623" width="11.42578125" style="15" customWidth="1"/>
    <col min="15624" max="15871" width="0" style="15" hidden="1" customWidth="1"/>
    <col min="15872" max="15872" width="2.7109375" style="15"/>
    <col min="15873" max="15873" width="2.7109375" style="15" customWidth="1"/>
    <col min="15874" max="15874" width="11.42578125" style="15" customWidth="1"/>
    <col min="15875" max="15875" width="31.7109375" style="15" customWidth="1"/>
    <col min="15876" max="15879" width="11.42578125" style="15" customWidth="1"/>
    <col min="15880" max="16127" width="0" style="15" hidden="1" customWidth="1"/>
    <col min="16128" max="16128" width="2.7109375" style="15"/>
    <col min="16129" max="16129" width="2.7109375" style="15" customWidth="1"/>
    <col min="16130" max="16130" width="11.42578125" style="15" customWidth="1"/>
    <col min="16131" max="16131" width="31.7109375" style="15" customWidth="1"/>
    <col min="16132" max="16135" width="11.42578125" style="15" customWidth="1"/>
    <col min="16136" max="16383" width="0" style="15" hidden="1" customWidth="1"/>
    <col min="16384" max="16384" width="2.7109375" style="15"/>
  </cols>
  <sheetData>
    <row r="2" spans="2:12" ht="15" x14ac:dyDescent="0.2">
      <c r="B2" s="518" t="s">
        <v>619</v>
      </c>
      <c r="C2" s="518"/>
      <c r="D2" s="518"/>
      <c r="E2" s="518"/>
      <c r="F2" s="518"/>
      <c r="G2" s="518"/>
    </row>
    <row r="3" spans="2:12" ht="15" x14ac:dyDescent="0.2">
      <c r="B3" s="515" t="s">
        <v>249</v>
      </c>
      <c r="C3" s="515"/>
      <c r="D3" s="515"/>
      <c r="E3" s="515"/>
      <c r="F3" s="515"/>
      <c r="G3" s="515"/>
      <c r="J3" s="342"/>
      <c r="K3" s="342"/>
      <c r="L3" s="342"/>
    </row>
    <row r="4" spans="2:12" ht="15" x14ac:dyDescent="0.2">
      <c r="B4" s="518" t="s">
        <v>399</v>
      </c>
      <c r="C4" s="518"/>
      <c r="D4" s="518"/>
      <c r="E4" s="518"/>
      <c r="F4" s="518"/>
      <c r="G4" s="518"/>
      <c r="J4" s="342"/>
      <c r="K4" s="342"/>
      <c r="L4" s="342"/>
    </row>
    <row r="5" spans="2:12" ht="15" x14ac:dyDescent="0.2">
      <c r="B5" s="518" t="s">
        <v>622</v>
      </c>
      <c r="C5" s="518"/>
      <c r="D5" s="518"/>
      <c r="E5" s="518"/>
      <c r="F5" s="518"/>
      <c r="G5" s="518"/>
      <c r="J5" s="342"/>
      <c r="K5" s="342"/>
      <c r="L5" s="342"/>
    </row>
    <row r="6" spans="2:12" x14ac:dyDescent="0.2">
      <c r="B6" s="343"/>
      <c r="C6" s="343"/>
      <c r="D6" s="343"/>
      <c r="E6" s="343"/>
      <c r="F6" s="343"/>
      <c r="G6" s="343"/>
    </row>
    <row r="7" spans="2:12" x14ac:dyDescent="0.2">
      <c r="B7" s="557" t="s">
        <v>388</v>
      </c>
      <c r="C7" s="557"/>
      <c r="D7" s="557" t="s">
        <v>262</v>
      </c>
      <c r="E7" s="557"/>
      <c r="F7" s="557" t="s">
        <v>291</v>
      </c>
      <c r="G7" s="557"/>
    </row>
    <row r="8" spans="2:12" x14ac:dyDescent="0.2">
      <c r="B8" s="557" t="s">
        <v>400</v>
      </c>
      <c r="C8" s="557"/>
      <c r="D8" s="557"/>
      <c r="E8" s="557"/>
      <c r="F8" s="557"/>
      <c r="G8" s="557"/>
    </row>
    <row r="9" spans="2:12" x14ac:dyDescent="0.2">
      <c r="B9" s="546"/>
      <c r="C9" s="546"/>
      <c r="D9" s="547"/>
      <c r="E9" s="547"/>
      <c r="F9" s="547"/>
      <c r="G9" s="547"/>
    </row>
    <row r="10" spans="2:12" x14ac:dyDescent="0.2">
      <c r="B10" s="546"/>
      <c r="C10" s="546"/>
      <c r="D10" s="547"/>
      <c r="E10" s="547"/>
      <c r="F10" s="547"/>
      <c r="G10" s="547"/>
    </row>
    <row r="11" spans="2:12" x14ac:dyDescent="0.2">
      <c r="B11" s="546"/>
      <c r="C11" s="546"/>
      <c r="D11" s="547"/>
      <c r="E11" s="547"/>
      <c r="F11" s="547"/>
      <c r="G11" s="547"/>
    </row>
    <row r="12" spans="2:12" x14ac:dyDescent="0.2">
      <c r="B12" s="546"/>
      <c r="C12" s="546"/>
      <c r="D12" s="547"/>
      <c r="E12" s="547"/>
      <c r="F12" s="547"/>
      <c r="G12" s="547"/>
    </row>
    <row r="13" spans="2:12" x14ac:dyDescent="0.2">
      <c r="B13" s="546"/>
      <c r="C13" s="546"/>
      <c r="D13" s="547"/>
      <c r="E13" s="547"/>
      <c r="F13" s="547"/>
      <c r="G13" s="547"/>
    </row>
    <row r="14" spans="2:12" x14ac:dyDescent="0.2">
      <c r="B14" s="546"/>
      <c r="C14" s="546"/>
      <c r="D14" s="547"/>
      <c r="E14" s="547"/>
      <c r="F14" s="547"/>
      <c r="G14" s="547"/>
    </row>
    <row r="15" spans="2:12" x14ac:dyDescent="0.2">
      <c r="B15" s="546"/>
      <c r="C15" s="546"/>
      <c r="D15" s="547"/>
      <c r="E15" s="547"/>
      <c r="F15" s="547"/>
      <c r="G15" s="547"/>
    </row>
    <row r="16" spans="2:12" x14ac:dyDescent="0.2">
      <c r="B16" s="546"/>
      <c r="C16" s="546"/>
      <c r="D16" s="547"/>
      <c r="E16" s="547"/>
      <c r="F16" s="547"/>
      <c r="G16" s="547"/>
    </row>
    <row r="17" spans="2:7" x14ac:dyDescent="0.2">
      <c r="B17" s="546"/>
      <c r="C17" s="546"/>
      <c r="D17" s="547"/>
      <c r="E17" s="547"/>
      <c r="F17" s="547"/>
      <c r="G17" s="547"/>
    </row>
    <row r="18" spans="2:7" x14ac:dyDescent="0.2">
      <c r="B18" s="551" t="s">
        <v>401</v>
      </c>
      <c r="C18" s="551"/>
      <c r="D18" s="552">
        <f>SUM(D9:E17)</f>
        <v>0</v>
      </c>
      <c r="E18" s="552"/>
      <c r="F18" s="552">
        <f>SUM(F9:G17)</f>
        <v>0</v>
      </c>
      <c r="G18" s="552"/>
    </row>
    <row r="19" spans="2:7" x14ac:dyDescent="0.2">
      <c r="B19" s="553"/>
      <c r="C19" s="553"/>
      <c r="D19" s="553"/>
      <c r="E19" s="553"/>
      <c r="F19" s="553"/>
      <c r="G19" s="553"/>
    </row>
    <row r="20" spans="2:7" x14ac:dyDescent="0.2">
      <c r="B20" s="557" t="s">
        <v>397</v>
      </c>
      <c r="C20" s="557"/>
      <c r="D20" s="557"/>
      <c r="E20" s="557"/>
      <c r="F20" s="557"/>
      <c r="G20" s="557"/>
    </row>
    <row r="21" spans="2:7" x14ac:dyDescent="0.2">
      <c r="B21" s="546"/>
      <c r="C21" s="546"/>
      <c r="D21" s="547"/>
      <c r="E21" s="547"/>
      <c r="F21" s="547"/>
      <c r="G21" s="547"/>
    </row>
    <row r="22" spans="2:7" x14ac:dyDescent="0.2">
      <c r="B22" s="546"/>
      <c r="C22" s="546"/>
      <c r="D22" s="547"/>
      <c r="E22" s="547"/>
      <c r="F22" s="547"/>
      <c r="G22" s="547"/>
    </row>
    <row r="23" spans="2:7" x14ac:dyDescent="0.2">
      <c r="B23" s="546"/>
      <c r="C23" s="546"/>
      <c r="D23" s="547"/>
      <c r="E23" s="547"/>
      <c r="F23" s="547"/>
      <c r="G23" s="547"/>
    </row>
    <row r="24" spans="2:7" x14ac:dyDescent="0.2">
      <c r="B24" s="546"/>
      <c r="C24" s="546"/>
      <c r="D24" s="547"/>
      <c r="E24" s="547"/>
      <c r="F24" s="547"/>
      <c r="G24" s="547"/>
    </row>
    <row r="25" spans="2:7" x14ac:dyDescent="0.2">
      <c r="B25" s="546"/>
      <c r="C25" s="546"/>
      <c r="D25" s="547"/>
      <c r="E25" s="547"/>
      <c r="F25" s="547"/>
      <c r="G25" s="547"/>
    </row>
    <row r="26" spans="2:7" x14ac:dyDescent="0.2">
      <c r="B26" s="546"/>
      <c r="C26" s="546"/>
      <c r="D26" s="547"/>
      <c r="E26" s="547"/>
      <c r="F26" s="547"/>
      <c r="G26" s="547"/>
    </row>
    <row r="27" spans="2:7" x14ac:dyDescent="0.2">
      <c r="B27" s="546"/>
      <c r="C27" s="546"/>
      <c r="D27" s="547"/>
      <c r="E27" s="547"/>
      <c r="F27" s="547"/>
      <c r="G27" s="547"/>
    </row>
    <row r="28" spans="2:7" x14ac:dyDescent="0.2">
      <c r="B28" s="546"/>
      <c r="C28" s="546"/>
      <c r="D28" s="547"/>
      <c r="E28" s="547"/>
      <c r="F28" s="547"/>
      <c r="G28" s="547"/>
    </row>
    <row r="29" spans="2:7" x14ac:dyDescent="0.2">
      <c r="B29" s="546"/>
      <c r="C29" s="546"/>
      <c r="D29" s="547"/>
      <c r="E29" s="547"/>
      <c r="F29" s="547"/>
      <c r="G29" s="547"/>
    </row>
    <row r="30" spans="2:7" x14ac:dyDescent="0.2">
      <c r="B30" s="551" t="s">
        <v>402</v>
      </c>
      <c r="C30" s="551"/>
      <c r="D30" s="552">
        <f>SUM(D21:E29)</f>
        <v>0</v>
      </c>
      <c r="E30" s="552"/>
      <c r="F30" s="552">
        <f>SUM(F21:G29)</f>
        <v>0</v>
      </c>
      <c r="G30" s="552"/>
    </row>
    <row r="31" spans="2:7" x14ac:dyDescent="0.2">
      <c r="B31" s="553"/>
      <c r="C31" s="553"/>
      <c r="D31" s="554"/>
      <c r="E31" s="554"/>
      <c r="F31" s="554"/>
      <c r="G31" s="554"/>
    </row>
    <row r="32" spans="2:7" x14ac:dyDescent="0.2">
      <c r="B32" s="555" t="s">
        <v>4</v>
      </c>
      <c r="C32" s="555"/>
      <c r="D32" s="552">
        <f>D30+D18</f>
        <v>0</v>
      </c>
      <c r="E32" s="552"/>
      <c r="F32" s="552">
        <f>F30+F18</f>
        <v>0</v>
      </c>
      <c r="G32" s="552"/>
    </row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6"/>
  <sheetViews>
    <sheetView tabSelected="1" workbookViewId="0">
      <selection activeCell="H23" sqref="H23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344" customWidth="1"/>
    <col min="7" max="7" width="13.7109375" bestFit="1" customWidth="1"/>
  </cols>
  <sheetData>
    <row r="1" spans="1:7" x14ac:dyDescent="0.25">
      <c r="A1" s="559" t="s">
        <v>249</v>
      </c>
      <c r="B1" s="560"/>
      <c r="C1" s="560"/>
      <c r="D1" s="560"/>
      <c r="E1" s="560"/>
    </row>
    <row r="2" spans="1:7" x14ac:dyDescent="0.25">
      <c r="A2" s="561" t="s">
        <v>403</v>
      </c>
      <c r="B2" s="562"/>
      <c r="C2" s="562"/>
      <c r="D2" s="562"/>
      <c r="E2" s="562"/>
    </row>
    <row r="3" spans="1:7" x14ac:dyDescent="0.25">
      <c r="A3" s="563" t="s">
        <v>622</v>
      </c>
      <c r="B3" s="564"/>
      <c r="C3" s="564"/>
      <c r="D3" s="564"/>
      <c r="E3" s="564"/>
    </row>
    <row r="4" spans="1:7" x14ac:dyDescent="0.25">
      <c r="A4" s="281"/>
      <c r="B4" s="281"/>
      <c r="C4" s="281"/>
      <c r="D4" s="281"/>
      <c r="E4" s="281"/>
    </row>
    <row r="5" spans="1:7" x14ac:dyDescent="0.25">
      <c r="A5" s="558" t="s">
        <v>39</v>
      </c>
      <c r="B5" s="558"/>
      <c r="C5" s="345" t="s">
        <v>259</v>
      </c>
      <c r="D5" s="345" t="s">
        <v>262</v>
      </c>
      <c r="E5" s="345" t="s">
        <v>404</v>
      </c>
    </row>
    <row r="6" spans="1:7" ht="15.75" thickBot="1" x14ac:dyDescent="0.3">
      <c r="A6" s="312"/>
      <c r="B6" s="313"/>
      <c r="C6" s="346"/>
      <c r="D6" s="346"/>
      <c r="E6" s="346"/>
    </row>
    <row r="7" spans="1:7" ht="15.75" thickBot="1" x14ac:dyDescent="0.3">
      <c r="A7" s="347"/>
      <c r="B7" s="348" t="s">
        <v>405</v>
      </c>
      <c r="C7" s="349">
        <f>C8+C9</f>
        <v>163163100</v>
      </c>
      <c r="D7" s="349">
        <f>D8+D9</f>
        <v>90729401</v>
      </c>
      <c r="E7" s="349">
        <f>E8+E9</f>
        <v>90729401</v>
      </c>
      <c r="G7" s="433"/>
    </row>
    <row r="8" spans="1:7" x14ac:dyDescent="0.25">
      <c r="A8" s="565" t="s">
        <v>406</v>
      </c>
      <c r="B8" s="566"/>
      <c r="C8" s="350">
        <v>0</v>
      </c>
      <c r="D8" s="350">
        <v>0</v>
      </c>
      <c r="E8" s="350">
        <v>0</v>
      </c>
      <c r="G8" s="422"/>
    </row>
    <row r="9" spans="1:7" x14ac:dyDescent="0.25">
      <c r="A9" s="567" t="s">
        <v>407</v>
      </c>
      <c r="B9" s="568"/>
      <c r="C9" s="351">
        <v>163163100</v>
      </c>
      <c r="D9" s="351">
        <v>90729401</v>
      </c>
      <c r="E9" s="351">
        <v>90729401</v>
      </c>
    </row>
    <row r="10" spans="1:7" ht="15.75" thickBot="1" x14ac:dyDescent="0.3">
      <c r="A10" s="285"/>
      <c r="B10" s="286"/>
      <c r="C10" s="352"/>
      <c r="D10" s="352"/>
      <c r="E10" s="352"/>
    </row>
    <row r="11" spans="1:7" ht="15.75" thickBot="1" x14ac:dyDescent="0.3">
      <c r="A11" s="353"/>
      <c r="B11" s="348" t="s">
        <v>408</v>
      </c>
      <c r="C11" s="354">
        <f>C12+C13</f>
        <v>163163100</v>
      </c>
      <c r="D11" s="354">
        <f>D12+D13</f>
        <v>107083454</v>
      </c>
      <c r="E11" s="354">
        <f>E12+E13</f>
        <v>106661214</v>
      </c>
    </row>
    <row r="12" spans="1:7" x14ac:dyDescent="0.25">
      <c r="A12" s="569" t="s">
        <v>409</v>
      </c>
      <c r="B12" s="570"/>
      <c r="C12" s="350">
        <v>0</v>
      </c>
      <c r="D12" s="350">
        <v>0</v>
      </c>
      <c r="E12" s="350">
        <v>0</v>
      </c>
    </row>
    <row r="13" spans="1:7" x14ac:dyDescent="0.25">
      <c r="A13" s="567" t="s">
        <v>410</v>
      </c>
      <c r="B13" s="568"/>
      <c r="C13" s="351">
        <v>163163100</v>
      </c>
      <c r="D13" s="351">
        <v>107083454</v>
      </c>
      <c r="E13" s="351">
        <v>106661214</v>
      </c>
    </row>
    <row r="14" spans="1:7" ht="15.75" thickBot="1" x14ac:dyDescent="0.3">
      <c r="A14" s="355"/>
      <c r="B14" s="356"/>
      <c r="C14" s="357"/>
      <c r="D14" s="357"/>
      <c r="E14" s="357"/>
    </row>
    <row r="15" spans="1:7" ht="15.75" thickBot="1" x14ac:dyDescent="0.3">
      <c r="A15" s="347"/>
      <c r="B15" s="348" t="s">
        <v>411</v>
      </c>
      <c r="C15" s="354">
        <f>C7-C11</f>
        <v>0</v>
      </c>
      <c r="D15" s="354">
        <f>D7-D11</f>
        <v>-16354053</v>
      </c>
      <c r="E15" s="354">
        <f>E7-E11</f>
        <v>-15931813</v>
      </c>
    </row>
    <row r="16" spans="1:7" x14ac:dyDescent="0.25">
      <c r="A16" s="281"/>
      <c r="B16" s="281"/>
      <c r="C16" s="358"/>
      <c r="D16" s="358"/>
      <c r="E16" s="358"/>
    </row>
    <row r="17" spans="1:7" x14ac:dyDescent="0.25">
      <c r="A17" s="558" t="s">
        <v>39</v>
      </c>
      <c r="B17" s="558"/>
      <c r="C17" s="359" t="s">
        <v>259</v>
      </c>
      <c r="D17" s="359" t="s">
        <v>262</v>
      </c>
      <c r="E17" s="359" t="s">
        <v>412</v>
      </c>
    </row>
    <row r="18" spans="1:7" ht="15.75" thickBot="1" x14ac:dyDescent="0.3">
      <c r="A18" s="312"/>
      <c r="B18" s="313"/>
      <c r="C18" s="360"/>
      <c r="D18" s="360"/>
      <c r="E18" s="360"/>
    </row>
    <row r="19" spans="1:7" ht="15.75" thickBot="1" x14ac:dyDescent="0.3">
      <c r="A19" s="571" t="s">
        <v>413</v>
      </c>
      <c r="B19" s="572"/>
      <c r="C19" s="354">
        <f>C15</f>
        <v>0</v>
      </c>
      <c r="D19" s="354">
        <f>D15</f>
        <v>-16354053</v>
      </c>
      <c r="E19" s="354">
        <f>E15</f>
        <v>-15931813</v>
      </c>
    </row>
    <row r="20" spans="1:7" ht="15.75" thickBot="1" x14ac:dyDescent="0.3">
      <c r="A20" s="285"/>
      <c r="B20" s="286"/>
      <c r="C20" s="361"/>
      <c r="D20" s="361"/>
      <c r="E20" s="361"/>
    </row>
    <row r="21" spans="1:7" ht="15.75" thickBot="1" x14ac:dyDescent="0.3">
      <c r="A21" s="571" t="s">
        <v>414</v>
      </c>
      <c r="B21" s="572"/>
      <c r="C21" s="362">
        <v>0</v>
      </c>
      <c r="D21" s="362">
        <v>0</v>
      </c>
      <c r="E21" s="363">
        <v>0</v>
      </c>
    </row>
    <row r="22" spans="1:7" ht="15.75" thickBot="1" x14ac:dyDescent="0.3">
      <c r="A22" s="355"/>
      <c r="B22" s="356"/>
      <c r="C22" s="361"/>
      <c r="D22" s="361"/>
      <c r="E22" s="361"/>
    </row>
    <row r="23" spans="1:7" ht="15.75" thickBot="1" x14ac:dyDescent="0.3">
      <c r="A23" s="353"/>
      <c r="B23" s="348" t="s">
        <v>415</v>
      </c>
      <c r="C23" s="364">
        <f>C19-C21</f>
        <v>0</v>
      </c>
      <c r="D23" s="364">
        <f>D19-D21</f>
        <v>-16354053</v>
      </c>
      <c r="E23" s="364">
        <f>E19-E21</f>
        <v>-15931813</v>
      </c>
      <c r="G23" s="422"/>
    </row>
    <row r="24" spans="1:7" x14ac:dyDescent="0.25">
      <c r="A24" s="281"/>
      <c r="B24" s="281"/>
      <c r="C24" s="225"/>
      <c r="D24" s="225"/>
      <c r="E24" s="225"/>
    </row>
    <row r="25" spans="1:7" x14ac:dyDescent="0.25">
      <c r="A25" s="558" t="s">
        <v>39</v>
      </c>
      <c r="B25" s="558"/>
      <c r="C25" s="365" t="s">
        <v>259</v>
      </c>
      <c r="D25" s="365" t="s">
        <v>262</v>
      </c>
      <c r="E25" s="365" t="s">
        <v>404</v>
      </c>
    </row>
    <row r="26" spans="1:7" x14ac:dyDescent="0.25">
      <c r="A26" s="312"/>
      <c r="B26" s="313"/>
      <c r="C26" s="366"/>
      <c r="D26" s="366"/>
      <c r="E26" s="366"/>
    </row>
    <row r="27" spans="1:7" x14ac:dyDescent="0.25">
      <c r="A27" s="571" t="s">
        <v>416</v>
      </c>
      <c r="B27" s="572"/>
      <c r="C27" s="367">
        <f>+[3]EAI!E52</f>
        <v>0</v>
      </c>
      <c r="D27" s="367">
        <f>+[3]EAI!H51</f>
        <v>0</v>
      </c>
      <c r="E27" s="367">
        <v>0</v>
      </c>
    </row>
    <row r="28" spans="1:7" x14ac:dyDescent="0.25">
      <c r="A28" s="285"/>
      <c r="B28" s="286"/>
      <c r="C28" s="368"/>
      <c r="D28" s="368"/>
      <c r="E28" s="368"/>
    </row>
    <row r="29" spans="1:7" x14ac:dyDescent="0.25">
      <c r="A29" s="571" t="s">
        <v>417</v>
      </c>
      <c r="B29" s="572"/>
      <c r="C29" s="367"/>
      <c r="D29" s="367"/>
      <c r="E29" s="367"/>
    </row>
    <row r="30" spans="1:7" ht="15.75" thickBot="1" x14ac:dyDescent="0.3">
      <c r="A30" s="315"/>
      <c r="B30" s="316"/>
      <c r="C30" s="369"/>
      <c r="D30" s="369"/>
      <c r="E30" s="369"/>
    </row>
    <row r="31" spans="1:7" ht="15.75" thickBot="1" x14ac:dyDescent="0.3">
      <c r="A31" s="353"/>
      <c r="B31" s="348" t="s">
        <v>418</v>
      </c>
      <c r="C31" s="370">
        <f>+C27-C29</f>
        <v>0</v>
      </c>
      <c r="D31" s="370">
        <f t="shared" ref="D31:E31" si="0">+D27-D29</f>
        <v>0</v>
      </c>
      <c r="E31" s="370">
        <f t="shared" si="0"/>
        <v>0</v>
      </c>
    </row>
    <row r="32" spans="1:7" s="344" customFormat="1" x14ac:dyDescent="0.25">
      <c r="A32" s="281"/>
      <c r="B32" s="281"/>
      <c r="C32" s="281"/>
      <c r="D32" s="281"/>
      <c r="E32" s="281"/>
    </row>
    <row r="33" spans="1:5" ht="24.75" customHeight="1" x14ac:dyDescent="0.25">
      <c r="A33" s="281"/>
      <c r="B33" s="573" t="s">
        <v>419</v>
      </c>
      <c r="C33" s="573"/>
      <c r="D33" s="573"/>
      <c r="E33" s="573"/>
    </row>
    <row r="34" spans="1:5" ht="24" customHeight="1" x14ac:dyDescent="0.25">
      <c r="A34" s="281"/>
      <c r="B34" s="573" t="s">
        <v>420</v>
      </c>
      <c r="C34" s="573"/>
      <c r="D34" s="573"/>
      <c r="E34" s="573"/>
    </row>
    <row r="35" spans="1:5" ht="15" customHeight="1" x14ac:dyDescent="0.25">
      <c r="A35" s="281"/>
      <c r="B35" s="574" t="s">
        <v>421</v>
      </c>
      <c r="C35" s="574"/>
      <c r="D35" s="574"/>
      <c r="E35" s="574"/>
    </row>
    <row r="36" spans="1:5" s="344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VS45"/>
  <sheetViews>
    <sheetView topLeftCell="B1" workbookViewId="0">
      <selection activeCell="B6" sqref="B6"/>
    </sheetView>
  </sheetViews>
  <sheetFormatPr baseColWidth="10" defaultColWidth="0" defaultRowHeight="14.25" zeroHeight="1" x14ac:dyDescent="0.2"/>
  <cols>
    <col min="1" max="1" width="2.7109375" style="341" hidden="1" customWidth="1"/>
    <col min="2" max="2" width="6" style="341" customWidth="1"/>
    <col min="3" max="3" width="8.28515625" style="341" customWidth="1"/>
    <col min="4" max="4" width="51.28515625" style="341" customWidth="1"/>
    <col min="5" max="5" width="12.42578125" style="341" bestFit="1" customWidth="1"/>
    <col min="6" max="6" width="12.7109375" style="341" bestFit="1" customWidth="1"/>
    <col min="7" max="7" width="11.85546875" style="341" bestFit="1" customWidth="1"/>
    <col min="8" max="9" width="10.85546875" style="341" bestFit="1" customWidth="1"/>
    <col min="10" max="10" width="11.85546875" style="341" bestFit="1" customWidth="1"/>
    <col min="11" max="11" width="2.85546875" style="341" customWidth="1"/>
    <col min="12" max="256" width="11.42578125" style="341" hidden="1"/>
    <col min="257" max="257" width="2.7109375" style="341" customWidth="1"/>
    <col min="258" max="259" width="11.42578125" style="341" customWidth="1"/>
    <col min="260" max="260" width="51.28515625" style="341" customWidth="1"/>
    <col min="261" max="261" width="20.85546875" style="341" customWidth="1"/>
    <col min="262" max="262" width="26.85546875" style="341" bestFit="1" customWidth="1"/>
    <col min="263" max="266" width="20.85546875" style="341" customWidth="1"/>
    <col min="267" max="267" width="2.85546875" style="341" customWidth="1"/>
    <col min="268" max="512" width="11.42578125" style="341" hidden="1"/>
    <col min="513" max="513" width="2.7109375" style="341" customWidth="1"/>
    <col min="514" max="515" width="11.42578125" style="341" customWidth="1"/>
    <col min="516" max="516" width="51.28515625" style="341" customWidth="1"/>
    <col min="517" max="517" width="20.85546875" style="341" customWidth="1"/>
    <col min="518" max="518" width="26.85546875" style="341" bestFit="1" customWidth="1"/>
    <col min="519" max="522" width="20.85546875" style="341" customWidth="1"/>
    <col min="523" max="523" width="2.85546875" style="341" customWidth="1"/>
    <col min="524" max="768" width="11.42578125" style="341" hidden="1"/>
    <col min="769" max="769" width="2.7109375" style="341" customWidth="1"/>
    <col min="770" max="771" width="11.42578125" style="341" customWidth="1"/>
    <col min="772" max="772" width="51.28515625" style="341" customWidth="1"/>
    <col min="773" max="773" width="20.85546875" style="341" customWidth="1"/>
    <col min="774" max="774" width="26.85546875" style="341" bestFit="1" customWidth="1"/>
    <col min="775" max="778" width="20.85546875" style="341" customWidth="1"/>
    <col min="779" max="779" width="2.85546875" style="341" customWidth="1"/>
    <col min="780" max="1024" width="11.42578125" style="341" hidden="1"/>
    <col min="1025" max="1025" width="2.7109375" style="341" customWidth="1"/>
    <col min="1026" max="1027" width="11.42578125" style="341" customWidth="1"/>
    <col min="1028" max="1028" width="51.28515625" style="341" customWidth="1"/>
    <col min="1029" max="1029" width="20.85546875" style="341" customWidth="1"/>
    <col min="1030" max="1030" width="26.85546875" style="341" bestFit="1" customWidth="1"/>
    <col min="1031" max="1034" width="20.85546875" style="341" customWidth="1"/>
    <col min="1035" max="1035" width="2.85546875" style="341" customWidth="1"/>
    <col min="1036" max="1280" width="11.42578125" style="341" hidden="1"/>
    <col min="1281" max="1281" width="2.7109375" style="341" customWidth="1"/>
    <col min="1282" max="1283" width="11.42578125" style="341" customWidth="1"/>
    <col min="1284" max="1284" width="51.28515625" style="341" customWidth="1"/>
    <col min="1285" max="1285" width="20.85546875" style="341" customWidth="1"/>
    <col min="1286" max="1286" width="26.85546875" style="341" bestFit="1" customWidth="1"/>
    <col min="1287" max="1290" width="20.85546875" style="341" customWidth="1"/>
    <col min="1291" max="1291" width="2.85546875" style="341" customWidth="1"/>
    <col min="1292" max="1536" width="11.42578125" style="341" hidden="1"/>
    <col min="1537" max="1537" width="2.7109375" style="341" customWidth="1"/>
    <col min="1538" max="1539" width="11.42578125" style="341" customWidth="1"/>
    <col min="1540" max="1540" width="51.28515625" style="341" customWidth="1"/>
    <col min="1541" max="1541" width="20.85546875" style="341" customWidth="1"/>
    <col min="1542" max="1542" width="26.85546875" style="341" bestFit="1" customWidth="1"/>
    <col min="1543" max="1546" width="20.85546875" style="341" customWidth="1"/>
    <col min="1547" max="1547" width="2.85546875" style="341" customWidth="1"/>
    <col min="1548" max="1792" width="11.42578125" style="341" hidden="1"/>
    <col min="1793" max="1793" width="2.7109375" style="341" customWidth="1"/>
    <col min="1794" max="1795" width="11.42578125" style="341" customWidth="1"/>
    <col min="1796" max="1796" width="51.28515625" style="341" customWidth="1"/>
    <col min="1797" max="1797" width="20.85546875" style="341" customWidth="1"/>
    <col min="1798" max="1798" width="26.85546875" style="341" bestFit="1" customWidth="1"/>
    <col min="1799" max="1802" width="20.85546875" style="341" customWidth="1"/>
    <col min="1803" max="1803" width="2.85546875" style="341" customWidth="1"/>
    <col min="1804" max="2048" width="11.42578125" style="341" hidden="1"/>
    <col min="2049" max="2049" width="2.7109375" style="341" customWidth="1"/>
    <col min="2050" max="2051" width="11.42578125" style="341" customWidth="1"/>
    <col min="2052" max="2052" width="51.28515625" style="341" customWidth="1"/>
    <col min="2053" max="2053" width="20.85546875" style="341" customWidth="1"/>
    <col min="2054" max="2054" width="26.85546875" style="341" bestFit="1" customWidth="1"/>
    <col min="2055" max="2058" width="20.85546875" style="341" customWidth="1"/>
    <col min="2059" max="2059" width="2.85546875" style="341" customWidth="1"/>
    <col min="2060" max="2304" width="11.42578125" style="341" hidden="1"/>
    <col min="2305" max="2305" width="2.7109375" style="341" customWidth="1"/>
    <col min="2306" max="2307" width="11.42578125" style="341" customWidth="1"/>
    <col min="2308" max="2308" width="51.28515625" style="341" customWidth="1"/>
    <col min="2309" max="2309" width="20.85546875" style="341" customWidth="1"/>
    <col min="2310" max="2310" width="26.85546875" style="341" bestFit="1" customWidth="1"/>
    <col min="2311" max="2314" width="20.85546875" style="341" customWidth="1"/>
    <col min="2315" max="2315" width="2.85546875" style="341" customWidth="1"/>
    <col min="2316" max="2560" width="11.42578125" style="341" hidden="1"/>
    <col min="2561" max="2561" width="2.7109375" style="341" customWidth="1"/>
    <col min="2562" max="2563" width="11.42578125" style="341" customWidth="1"/>
    <col min="2564" max="2564" width="51.28515625" style="341" customWidth="1"/>
    <col min="2565" max="2565" width="20.85546875" style="341" customWidth="1"/>
    <col min="2566" max="2566" width="26.85546875" style="341" bestFit="1" customWidth="1"/>
    <col min="2567" max="2570" width="20.85546875" style="341" customWidth="1"/>
    <col min="2571" max="2571" width="2.85546875" style="341" customWidth="1"/>
    <col min="2572" max="2816" width="11.42578125" style="341" hidden="1"/>
    <col min="2817" max="2817" width="2.7109375" style="341" customWidth="1"/>
    <col min="2818" max="2819" width="11.42578125" style="341" customWidth="1"/>
    <col min="2820" max="2820" width="51.28515625" style="341" customWidth="1"/>
    <col min="2821" max="2821" width="20.85546875" style="341" customWidth="1"/>
    <col min="2822" max="2822" width="26.85546875" style="341" bestFit="1" customWidth="1"/>
    <col min="2823" max="2826" width="20.85546875" style="341" customWidth="1"/>
    <col min="2827" max="2827" width="2.85546875" style="341" customWidth="1"/>
    <col min="2828" max="3072" width="11.42578125" style="341" hidden="1"/>
    <col min="3073" max="3073" width="2.7109375" style="341" customWidth="1"/>
    <col min="3074" max="3075" width="11.42578125" style="341" customWidth="1"/>
    <col min="3076" max="3076" width="51.28515625" style="341" customWidth="1"/>
    <col min="3077" max="3077" width="20.85546875" style="341" customWidth="1"/>
    <col min="3078" max="3078" width="26.85546875" style="341" bestFit="1" customWidth="1"/>
    <col min="3079" max="3082" width="20.85546875" style="341" customWidth="1"/>
    <col min="3083" max="3083" width="2.85546875" style="341" customWidth="1"/>
    <col min="3084" max="3328" width="11.42578125" style="341" hidden="1"/>
    <col min="3329" max="3329" width="2.7109375" style="341" customWidth="1"/>
    <col min="3330" max="3331" width="11.42578125" style="341" customWidth="1"/>
    <col min="3332" max="3332" width="51.28515625" style="341" customWidth="1"/>
    <col min="3333" max="3333" width="20.85546875" style="341" customWidth="1"/>
    <col min="3334" max="3334" width="26.85546875" style="341" bestFit="1" customWidth="1"/>
    <col min="3335" max="3338" width="20.85546875" style="341" customWidth="1"/>
    <col min="3339" max="3339" width="2.85546875" style="341" customWidth="1"/>
    <col min="3340" max="3584" width="11.42578125" style="341" hidden="1"/>
    <col min="3585" max="3585" width="2.7109375" style="341" customWidth="1"/>
    <col min="3586" max="3587" width="11.42578125" style="341" customWidth="1"/>
    <col min="3588" max="3588" width="51.28515625" style="341" customWidth="1"/>
    <col min="3589" max="3589" width="20.85546875" style="341" customWidth="1"/>
    <col min="3590" max="3590" width="26.85546875" style="341" bestFit="1" customWidth="1"/>
    <col min="3591" max="3594" width="20.85546875" style="341" customWidth="1"/>
    <col min="3595" max="3595" width="2.85546875" style="341" customWidth="1"/>
    <col min="3596" max="3840" width="11.42578125" style="341" hidden="1"/>
    <col min="3841" max="3841" width="2.7109375" style="341" customWidth="1"/>
    <col min="3842" max="3843" width="11.42578125" style="341" customWidth="1"/>
    <col min="3844" max="3844" width="51.28515625" style="341" customWidth="1"/>
    <col min="3845" max="3845" width="20.85546875" style="341" customWidth="1"/>
    <col min="3846" max="3846" width="26.85546875" style="341" bestFit="1" customWidth="1"/>
    <col min="3847" max="3850" width="20.85546875" style="341" customWidth="1"/>
    <col min="3851" max="3851" width="2.85546875" style="341" customWidth="1"/>
    <col min="3852" max="4096" width="11.42578125" style="341" hidden="1"/>
    <col min="4097" max="4097" width="2.7109375" style="341" customWidth="1"/>
    <col min="4098" max="4099" width="11.42578125" style="341" customWidth="1"/>
    <col min="4100" max="4100" width="51.28515625" style="341" customWidth="1"/>
    <col min="4101" max="4101" width="20.85546875" style="341" customWidth="1"/>
    <col min="4102" max="4102" width="26.85546875" style="341" bestFit="1" customWidth="1"/>
    <col min="4103" max="4106" width="20.85546875" style="341" customWidth="1"/>
    <col min="4107" max="4107" width="2.85546875" style="341" customWidth="1"/>
    <col min="4108" max="4352" width="11.42578125" style="341" hidden="1"/>
    <col min="4353" max="4353" width="2.7109375" style="341" customWidth="1"/>
    <col min="4354" max="4355" width="11.42578125" style="341" customWidth="1"/>
    <col min="4356" max="4356" width="51.28515625" style="341" customWidth="1"/>
    <col min="4357" max="4357" width="20.85546875" style="341" customWidth="1"/>
    <col min="4358" max="4358" width="26.85546875" style="341" bestFit="1" customWidth="1"/>
    <col min="4359" max="4362" width="20.85546875" style="341" customWidth="1"/>
    <col min="4363" max="4363" width="2.85546875" style="341" customWidth="1"/>
    <col min="4364" max="4608" width="11.42578125" style="341" hidden="1"/>
    <col min="4609" max="4609" width="2.7109375" style="341" customWidth="1"/>
    <col min="4610" max="4611" width="11.42578125" style="341" customWidth="1"/>
    <col min="4612" max="4612" width="51.28515625" style="341" customWidth="1"/>
    <col min="4613" max="4613" width="20.85546875" style="341" customWidth="1"/>
    <col min="4614" max="4614" width="26.85546875" style="341" bestFit="1" customWidth="1"/>
    <col min="4615" max="4618" width="20.85546875" style="341" customWidth="1"/>
    <col min="4619" max="4619" width="2.85546875" style="341" customWidth="1"/>
    <col min="4620" max="4864" width="11.42578125" style="341" hidden="1"/>
    <col min="4865" max="4865" width="2.7109375" style="341" customWidth="1"/>
    <col min="4866" max="4867" width="11.42578125" style="341" customWidth="1"/>
    <col min="4868" max="4868" width="51.28515625" style="341" customWidth="1"/>
    <col min="4869" max="4869" width="20.85546875" style="341" customWidth="1"/>
    <col min="4870" max="4870" width="26.85546875" style="341" bestFit="1" customWidth="1"/>
    <col min="4871" max="4874" width="20.85546875" style="341" customWidth="1"/>
    <col min="4875" max="4875" width="2.85546875" style="341" customWidth="1"/>
    <col min="4876" max="5120" width="11.42578125" style="341" hidden="1"/>
    <col min="5121" max="5121" width="2.7109375" style="341" customWidth="1"/>
    <col min="5122" max="5123" width="11.42578125" style="341" customWidth="1"/>
    <col min="5124" max="5124" width="51.28515625" style="341" customWidth="1"/>
    <col min="5125" max="5125" width="20.85546875" style="341" customWidth="1"/>
    <col min="5126" max="5126" width="26.85546875" style="341" bestFit="1" customWidth="1"/>
    <col min="5127" max="5130" width="20.85546875" style="341" customWidth="1"/>
    <col min="5131" max="5131" width="2.85546875" style="341" customWidth="1"/>
    <col min="5132" max="5376" width="11.42578125" style="341" hidden="1"/>
    <col min="5377" max="5377" width="2.7109375" style="341" customWidth="1"/>
    <col min="5378" max="5379" width="11.42578125" style="341" customWidth="1"/>
    <col min="5380" max="5380" width="51.28515625" style="341" customWidth="1"/>
    <col min="5381" max="5381" width="20.85546875" style="341" customWidth="1"/>
    <col min="5382" max="5382" width="26.85546875" style="341" bestFit="1" customWidth="1"/>
    <col min="5383" max="5386" width="20.85546875" style="341" customWidth="1"/>
    <col min="5387" max="5387" width="2.85546875" style="341" customWidth="1"/>
    <col min="5388" max="5632" width="11.42578125" style="341" hidden="1"/>
    <col min="5633" max="5633" width="2.7109375" style="341" customWidth="1"/>
    <col min="5634" max="5635" width="11.42578125" style="341" customWidth="1"/>
    <col min="5636" max="5636" width="51.28515625" style="341" customWidth="1"/>
    <col min="5637" max="5637" width="20.85546875" style="341" customWidth="1"/>
    <col min="5638" max="5638" width="26.85546875" style="341" bestFit="1" customWidth="1"/>
    <col min="5639" max="5642" width="20.85546875" style="341" customWidth="1"/>
    <col min="5643" max="5643" width="2.85546875" style="341" customWidth="1"/>
    <col min="5644" max="5888" width="11.42578125" style="341" hidden="1"/>
    <col min="5889" max="5889" width="2.7109375" style="341" customWidth="1"/>
    <col min="5890" max="5891" width="11.42578125" style="341" customWidth="1"/>
    <col min="5892" max="5892" width="51.28515625" style="341" customWidth="1"/>
    <col min="5893" max="5893" width="20.85546875" style="341" customWidth="1"/>
    <col min="5894" max="5894" width="26.85546875" style="341" bestFit="1" customWidth="1"/>
    <col min="5895" max="5898" width="20.85546875" style="341" customWidth="1"/>
    <col min="5899" max="5899" width="2.85546875" style="341" customWidth="1"/>
    <col min="5900" max="6144" width="11.42578125" style="341" hidden="1"/>
    <col min="6145" max="6145" width="2.7109375" style="341" customWidth="1"/>
    <col min="6146" max="6147" width="11.42578125" style="341" customWidth="1"/>
    <col min="6148" max="6148" width="51.28515625" style="341" customWidth="1"/>
    <col min="6149" max="6149" width="20.85546875" style="341" customWidth="1"/>
    <col min="6150" max="6150" width="26.85546875" style="341" bestFit="1" customWidth="1"/>
    <col min="6151" max="6154" width="20.85546875" style="341" customWidth="1"/>
    <col min="6155" max="6155" width="2.85546875" style="341" customWidth="1"/>
    <col min="6156" max="6400" width="11.42578125" style="341" hidden="1"/>
    <col min="6401" max="6401" width="2.7109375" style="341" customWidth="1"/>
    <col min="6402" max="6403" width="11.42578125" style="341" customWidth="1"/>
    <col min="6404" max="6404" width="51.28515625" style="341" customWidth="1"/>
    <col min="6405" max="6405" width="20.85546875" style="341" customWidth="1"/>
    <col min="6406" max="6406" width="26.85546875" style="341" bestFit="1" customWidth="1"/>
    <col min="6407" max="6410" width="20.85546875" style="341" customWidth="1"/>
    <col min="6411" max="6411" width="2.85546875" style="341" customWidth="1"/>
    <col min="6412" max="6656" width="11.42578125" style="341" hidden="1"/>
    <col min="6657" max="6657" width="2.7109375" style="341" customWidth="1"/>
    <col min="6658" max="6659" width="11.42578125" style="341" customWidth="1"/>
    <col min="6660" max="6660" width="51.28515625" style="341" customWidth="1"/>
    <col min="6661" max="6661" width="20.85546875" style="341" customWidth="1"/>
    <col min="6662" max="6662" width="26.85546875" style="341" bestFit="1" customWidth="1"/>
    <col min="6663" max="6666" width="20.85546875" style="341" customWidth="1"/>
    <col min="6667" max="6667" width="2.85546875" style="341" customWidth="1"/>
    <col min="6668" max="6912" width="11.42578125" style="341" hidden="1"/>
    <col min="6913" max="6913" width="2.7109375" style="341" customWidth="1"/>
    <col min="6914" max="6915" width="11.42578125" style="341" customWidth="1"/>
    <col min="6916" max="6916" width="51.28515625" style="341" customWidth="1"/>
    <col min="6917" max="6917" width="20.85546875" style="341" customWidth="1"/>
    <col min="6918" max="6918" width="26.85546875" style="341" bestFit="1" customWidth="1"/>
    <col min="6919" max="6922" width="20.85546875" style="341" customWidth="1"/>
    <col min="6923" max="6923" width="2.85546875" style="341" customWidth="1"/>
    <col min="6924" max="7168" width="11.42578125" style="341" hidden="1"/>
    <col min="7169" max="7169" width="2.7109375" style="341" customWidth="1"/>
    <col min="7170" max="7171" width="11.42578125" style="341" customWidth="1"/>
    <col min="7172" max="7172" width="51.28515625" style="341" customWidth="1"/>
    <col min="7173" max="7173" width="20.85546875" style="341" customWidth="1"/>
    <col min="7174" max="7174" width="26.85546875" style="341" bestFit="1" customWidth="1"/>
    <col min="7175" max="7178" width="20.85546875" style="341" customWidth="1"/>
    <col min="7179" max="7179" width="2.85546875" style="341" customWidth="1"/>
    <col min="7180" max="7424" width="11.42578125" style="341" hidden="1"/>
    <col min="7425" max="7425" width="2.7109375" style="341" customWidth="1"/>
    <col min="7426" max="7427" width="11.42578125" style="341" customWidth="1"/>
    <col min="7428" max="7428" width="51.28515625" style="341" customWidth="1"/>
    <col min="7429" max="7429" width="20.85546875" style="341" customWidth="1"/>
    <col min="7430" max="7430" width="26.85546875" style="341" bestFit="1" customWidth="1"/>
    <col min="7431" max="7434" width="20.85546875" style="341" customWidth="1"/>
    <col min="7435" max="7435" width="2.85546875" style="341" customWidth="1"/>
    <col min="7436" max="7680" width="11.42578125" style="341" hidden="1"/>
    <col min="7681" max="7681" width="2.7109375" style="341" customWidth="1"/>
    <col min="7682" max="7683" width="11.42578125" style="341" customWidth="1"/>
    <col min="7684" max="7684" width="51.28515625" style="341" customWidth="1"/>
    <col min="7685" max="7685" width="20.85546875" style="341" customWidth="1"/>
    <col min="7686" max="7686" width="26.85546875" style="341" bestFit="1" customWidth="1"/>
    <col min="7687" max="7690" width="20.85546875" style="341" customWidth="1"/>
    <col min="7691" max="7691" width="2.85546875" style="341" customWidth="1"/>
    <col min="7692" max="7936" width="11.42578125" style="341" hidden="1"/>
    <col min="7937" max="7937" width="2.7109375" style="341" customWidth="1"/>
    <col min="7938" max="7939" width="11.42578125" style="341" customWidth="1"/>
    <col min="7940" max="7940" width="51.28515625" style="341" customWidth="1"/>
    <col min="7941" max="7941" width="20.85546875" style="341" customWidth="1"/>
    <col min="7942" max="7942" width="26.85546875" style="341" bestFit="1" customWidth="1"/>
    <col min="7943" max="7946" width="20.85546875" style="341" customWidth="1"/>
    <col min="7947" max="7947" width="2.85546875" style="341" customWidth="1"/>
    <col min="7948" max="8192" width="11.42578125" style="341" hidden="1"/>
    <col min="8193" max="8193" width="2.7109375" style="341" customWidth="1"/>
    <col min="8194" max="8195" width="11.42578125" style="341" customWidth="1"/>
    <col min="8196" max="8196" width="51.28515625" style="341" customWidth="1"/>
    <col min="8197" max="8197" width="20.85546875" style="341" customWidth="1"/>
    <col min="8198" max="8198" width="26.85546875" style="341" bestFit="1" customWidth="1"/>
    <col min="8199" max="8202" width="20.85546875" style="341" customWidth="1"/>
    <col min="8203" max="8203" width="2.85546875" style="341" customWidth="1"/>
    <col min="8204" max="8448" width="11.42578125" style="341" hidden="1"/>
    <col min="8449" max="8449" width="2.7109375" style="341" customWidth="1"/>
    <col min="8450" max="8451" width="11.42578125" style="341" customWidth="1"/>
    <col min="8452" max="8452" width="51.28515625" style="341" customWidth="1"/>
    <col min="8453" max="8453" width="20.85546875" style="341" customWidth="1"/>
    <col min="8454" max="8454" width="26.85546875" style="341" bestFit="1" customWidth="1"/>
    <col min="8455" max="8458" width="20.85546875" style="341" customWidth="1"/>
    <col min="8459" max="8459" width="2.85546875" style="341" customWidth="1"/>
    <col min="8460" max="8704" width="11.42578125" style="341" hidden="1"/>
    <col min="8705" max="8705" width="2.7109375" style="341" customWidth="1"/>
    <col min="8706" max="8707" width="11.42578125" style="341" customWidth="1"/>
    <col min="8708" max="8708" width="51.28515625" style="341" customWidth="1"/>
    <col min="8709" max="8709" width="20.85546875" style="341" customWidth="1"/>
    <col min="8710" max="8710" width="26.85546875" style="341" bestFit="1" customWidth="1"/>
    <col min="8711" max="8714" width="20.85546875" style="341" customWidth="1"/>
    <col min="8715" max="8715" width="2.85546875" style="341" customWidth="1"/>
    <col min="8716" max="8960" width="11.42578125" style="341" hidden="1"/>
    <col min="8961" max="8961" width="2.7109375" style="341" customWidth="1"/>
    <col min="8962" max="8963" width="11.42578125" style="341" customWidth="1"/>
    <col min="8964" max="8964" width="51.28515625" style="341" customWidth="1"/>
    <col min="8965" max="8965" width="20.85546875" style="341" customWidth="1"/>
    <col min="8966" max="8966" width="26.85546875" style="341" bestFit="1" customWidth="1"/>
    <col min="8967" max="8970" width="20.85546875" style="341" customWidth="1"/>
    <col min="8971" max="8971" width="2.85546875" style="341" customWidth="1"/>
    <col min="8972" max="9216" width="11.42578125" style="341" hidden="1"/>
    <col min="9217" max="9217" width="2.7109375" style="341" customWidth="1"/>
    <col min="9218" max="9219" width="11.42578125" style="341" customWidth="1"/>
    <col min="9220" max="9220" width="51.28515625" style="341" customWidth="1"/>
    <col min="9221" max="9221" width="20.85546875" style="341" customWidth="1"/>
    <col min="9222" max="9222" width="26.85546875" style="341" bestFit="1" customWidth="1"/>
    <col min="9223" max="9226" width="20.85546875" style="341" customWidth="1"/>
    <col min="9227" max="9227" width="2.85546875" style="341" customWidth="1"/>
    <col min="9228" max="9472" width="11.42578125" style="341" hidden="1"/>
    <col min="9473" max="9473" width="2.7109375" style="341" customWidth="1"/>
    <col min="9474" max="9475" width="11.42578125" style="341" customWidth="1"/>
    <col min="9476" max="9476" width="51.28515625" style="341" customWidth="1"/>
    <col min="9477" max="9477" width="20.85546875" style="341" customWidth="1"/>
    <col min="9478" max="9478" width="26.85546875" style="341" bestFit="1" customWidth="1"/>
    <col min="9479" max="9482" width="20.85546875" style="341" customWidth="1"/>
    <col min="9483" max="9483" width="2.85546875" style="341" customWidth="1"/>
    <col min="9484" max="9728" width="11.42578125" style="341" hidden="1"/>
    <col min="9729" max="9729" width="2.7109375" style="341" customWidth="1"/>
    <col min="9730" max="9731" width="11.42578125" style="341" customWidth="1"/>
    <col min="9732" max="9732" width="51.28515625" style="341" customWidth="1"/>
    <col min="9733" max="9733" width="20.85546875" style="341" customWidth="1"/>
    <col min="9734" max="9734" width="26.85546875" style="341" bestFit="1" customWidth="1"/>
    <col min="9735" max="9738" width="20.85546875" style="341" customWidth="1"/>
    <col min="9739" max="9739" width="2.85546875" style="341" customWidth="1"/>
    <col min="9740" max="9984" width="11.42578125" style="341" hidden="1"/>
    <col min="9985" max="9985" width="2.7109375" style="341" customWidth="1"/>
    <col min="9986" max="9987" width="11.42578125" style="341" customWidth="1"/>
    <col min="9988" max="9988" width="51.28515625" style="341" customWidth="1"/>
    <col min="9989" max="9989" width="20.85546875" style="341" customWidth="1"/>
    <col min="9990" max="9990" width="26.85546875" style="341" bestFit="1" customWidth="1"/>
    <col min="9991" max="9994" width="20.85546875" style="341" customWidth="1"/>
    <col min="9995" max="9995" width="2.85546875" style="341" customWidth="1"/>
    <col min="9996" max="10240" width="11.42578125" style="341" hidden="1"/>
    <col min="10241" max="10241" width="2.7109375" style="341" customWidth="1"/>
    <col min="10242" max="10243" width="11.42578125" style="341" customWidth="1"/>
    <col min="10244" max="10244" width="51.28515625" style="341" customWidth="1"/>
    <col min="10245" max="10245" width="20.85546875" style="341" customWidth="1"/>
    <col min="10246" max="10246" width="26.85546875" style="341" bestFit="1" customWidth="1"/>
    <col min="10247" max="10250" width="20.85546875" style="341" customWidth="1"/>
    <col min="10251" max="10251" width="2.85546875" style="341" customWidth="1"/>
    <col min="10252" max="10496" width="11.42578125" style="341" hidden="1"/>
    <col min="10497" max="10497" width="2.7109375" style="341" customWidth="1"/>
    <col min="10498" max="10499" width="11.42578125" style="341" customWidth="1"/>
    <col min="10500" max="10500" width="51.28515625" style="341" customWidth="1"/>
    <col min="10501" max="10501" width="20.85546875" style="341" customWidth="1"/>
    <col min="10502" max="10502" width="26.85546875" style="341" bestFit="1" customWidth="1"/>
    <col min="10503" max="10506" width="20.85546875" style="341" customWidth="1"/>
    <col min="10507" max="10507" width="2.85546875" style="341" customWidth="1"/>
    <col min="10508" max="10752" width="11.42578125" style="341" hidden="1"/>
    <col min="10753" max="10753" width="2.7109375" style="341" customWidth="1"/>
    <col min="10754" max="10755" width="11.42578125" style="341" customWidth="1"/>
    <col min="10756" max="10756" width="51.28515625" style="341" customWidth="1"/>
    <col min="10757" max="10757" width="20.85546875" style="341" customWidth="1"/>
    <col min="10758" max="10758" width="26.85546875" style="341" bestFit="1" customWidth="1"/>
    <col min="10759" max="10762" width="20.85546875" style="341" customWidth="1"/>
    <col min="10763" max="10763" width="2.85546875" style="341" customWidth="1"/>
    <col min="10764" max="11008" width="11.42578125" style="341" hidden="1"/>
    <col min="11009" max="11009" width="2.7109375" style="341" customWidth="1"/>
    <col min="11010" max="11011" width="11.42578125" style="341" customWidth="1"/>
    <col min="11012" max="11012" width="51.28515625" style="341" customWidth="1"/>
    <col min="11013" max="11013" width="20.85546875" style="341" customWidth="1"/>
    <col min="11014" max="11014" width="26.85546875" style="341" bestFit="1" customWidth="1"/>
    <col min="11015" max="11018" width="20.85546875" style="341" customWidth="1"/>
    <col min="11019" max="11019" width="2.85546875" style="341" customWidth="1"/>
    <col min="11020" max="11264" width="11.42578125" style="341" hidden="1"/>
    <col min="11265" max="11265" width="2.7109375" style="341" customWidth="1"/>
    <col min="11266" max="11267" width="11.42578125" style="341" customWidth="1"/>
    <col min="11268" max="11268" width="51.28515625" style="341" customWidth="1"/>
    <col min="11269" max="11269" width="20.85546875" style="341" customWidth="1"/>
    <col min="11270" max="11270" width="26.85546875" style="341" bestFit="1" customWidth="1"/>
    <col min="11271" max="11274" width="20.85546875" style="341" customWidth="1"/>
    <col min="11275" max="11275" width="2.85546875" style="341" customWidth="1"/>
    <col min="11276" max="11520" width="11.42578125" style="341" hidden="1"/>
    <col min="11521" max="11521" width="2.7109375" style="341" customWidth="1"/>
    <col min="11522" max="11523" width="11.42578125" style="341" customWidth="1"/>
    <col min="11524" max="11524" width="51.28515625" style="341" customWidth="1"/>
    <col min="11525" max="11525" width="20.85546875" style="341" customWidth="1"/>
    <col min="11526" max="11526" width="26.85546875" style="341" bestFit="1" customWidth="1"/>
    <col min="11527" max="11530" width="20.85546875" style="341" customWidth="1"/>
    <col min="11531" max="11531" width="2.85546875" style="341" customWidth="1"/>
    <col min="11532" max="11776" width="11.42578125" style="341" hidden="1"/>
    <col min="11777" max="11777" width="2.7109375" style="341" customWidth="1"/>
    <col min="11778" max="11779" width="11.42578125" style="341" customWidth="1"/>
    <col min="11780" max="11780" width="51.28515625" style="341" customWidth="1"/>
    <col min="11781" max="11781" width="20.85546875" style="341" customWidth="1"/>
    <col min="11782" max="11782" width="26.85546875" style="341" bestFit="1" customWidth="1"/>
    <col min="11783" max="11786" width="20.85546875" style="341" customWidth="1"/>
    <col min="11787" max="11787" width="2.85546875" style="341" customWidth="1"/>
    <col min="11788" max="12032" width="11.42578125" style="341" hidden="1"/>
    <col min="12033" max="12033" width="2.7109375" style="341" customWidth="1"/>
    <col min="12034" max="12035" width="11.42578125" style="341" customWidth="1"/>
    <col min="12036" max="12036" width="51.28515625" style="341" customWidth="1"/>
    <col min="12037" max="12037" width="20.85546875" style="341" customWidth="1"/>
    <col min="12038" max="12038" width="26.85546875" style="341" bestFit="1" customWidth="1"/>
    <col min="12039" max="12042" width="20.85546875" style="341" customWidth="1"/>
    <col min="12043" max="12043" width="2.85546875" style="341" customWidth="1"/>
    <col min="12044" max="12288" width="11.42578125" style="341" hidden="1"/>
    <col min="12289" max="12289" width="2.7109375" style="341" customWidth="1"/>
    <col min="12290" max="12291" width="11.42578125" style="341" customWidth="1"/>
    <col min="12292" max="12292" width="51.28515625" style="341" customWidth="1"/>
    <col min="12293" max="12293" width="20.85546875" style="341" customWidth="1"/>
    <col min="12294" max="12294" width="26.85546875" style="341" bestFit="1" customWidth="1"/>
    <col min="12295" max="12298" width="20.85546875" style="341" customWidth="1"/>
    <col min="12299" max="12299" width="2.85546875" style="341" customWidth="1"/>
    <col min="12300" max="12544" width="11.42578125" style="341" hidden="1"/>
    <col min="12545" max="12545" width="2.7109375" style="341" customWidth="1"/>
    <col min="12546" max="12547" width="11.42578125" style="341" customWidth="1"/>
    <col min="12548" max="12548" width="51.28515625" style="341" customWidth="1"/>
    <col min="12549" max="12549" width="20.85546875" style="341" customWidth="1"/>
    <col min="12550" max="12550" width="26.85546875" style="341" bestFit="1" customWidth="1"/>
    <col min="12551" max="12554" width="20.85546875" style="341" customWidth="1"/>
    <col min="12555" max="12555" width="2.85546875" style="341" customWidth="1"/>
    <col min="12556" max="12800" width="11.42578125" style="341" hidden="1"/>
    <col min="12801" max="12801" width="2.7109375" style="341" customWidth="1"/>
    <col min="12802" max="12803" width="11.42578125" style="341" customWidth="1"/>
    <col min="12804" max="12804" width="51.28515625" style="341" customWidth="1"/>
    <col min="12805" max="12805" width="20.85546875" style="341" customWidth="1"/>
    <col min="12806" max="12806" width="26.85546875" style="341" bestFit="1" customWidth="1"/>
    <col min="12807" max="12810" width="20.85546875" style="341" customWidth="1"/>
    <col min="12811" max="12811" width="2.85546875" style="341" customWidth="1"/>
    <col min="12812" max="13056" width="11.42578125" style="341" hidden="1"/>
    <col min="13057" max="13057" width="2.7109375" style="341" customWidth="1"/>
    <col min="13058" max="13059" width="11.42578125" style="341" customWidth="1"/>
    <col min="13060" max="13060" width="51.28515625" style="341" customWidth="1"/>
    <col min="13061" max="13061" width="20.85546875" style="341" customWidth="1"/>
    <col min="13062" max="13062" width="26.85546875" style="341" bestFit="1" customWidth="1"/>
    <col min="13063" max="13066" width="20.85546875" style="341" customWidth="1"/>
    <col min="13067" max="13067" width="2.85546875" style="341" customWidth="1"/>
    <col min="13068" max="13312" width="11.42578125" style="341" hidden="1"/>
    <col min="13313" max="13313" width="2.7109375" style="341" customWidth="1"/>
    <col min="13314" max="13315" width="11.42578125" style="341" customWidth="1"/>
    <col min="13316" max="13316" width="51.28515625" style="341" customWidth="1"/>
    <col min="13317" max="13317" width="20.85546875" style="341" customWidth="1"/>
    <col min="13318" max="13318" width="26.85546875" style="341" bestFit="1" customWidth="1"/>
    <col min="13319" max="13322" width="20.85546875" style="341" customWidth="1"/>
    <col min="13323" max="13323" width="2.85546875" style="341" customWidth="1"/>
    <col min="13324" max="13568" width="11.42578125" style="341" hidden="1"/>
    <col min="13569" max="13569" width="2.7109375" style="341" customWidth="1"/>
    <col min="13570" max="13571" width="11.42578125" style="341" customWidth="1"/>
    <col min="13572" max="13572" width="51.28515625" style="341" customWidth="1"/>
    <col min="13573" max="13573" width="20.85546875" style="341" customWidth="1"/>
    <col min="13574" max="13574" width="26.85546875" style="341" bestFit="1" customWidth="1"/>
    <col min="13575" max="13578" width="20.85546875" style="341" customWidth="1"/>
    <col min="13579" max="13579" width="2.85546875" style="341" customWidth="1"/>
    <col min="13580" max="13824" width="11.42578125" style="341" hidden="1"/>
    <col min="13825" max="13825" width="2.7109375" style="341" customWidth="1"/>
    <col min="13826" max="13827" width="11.42578125" style="341" customWidth="1"/>
    <col min="13828" max="13828" width="51.28515625" style="341" customWidth="1"/>
    <col min="13829" max="13829" width="20.85546875" style="341" customWidth="1"/>
    <col min="13830" max="13830" width="26.85546875" style="341" bestFit="1" customWidth="1"/>
    <col min="13831" max="13834" width="20.85546875" style="341" customWidth="1"/>
    <col min="13835" max="13835" width="2.85546875" style="341" customWidth="1"/>
    <col min="13836" max="14080" width="11.42578125" style="341" hidden="1"/>
    <col min="14081" max="14081" width="2.7109375" style="341" customWidth="1"/>
    <col min="14082" max="14083" width="11.42578125" style="341" customWidth="1"/>
    <col min="14084" max="14084" width="51.28515625" style="341" customWidth="1"/>
    <col min="14085" max="14085" width="20.85546875" style="341" customWidth="1"/>
    <col min="14086" max="14086" width="26.85546875" style="341" bestFit="1" customWidth="1"/>
    <col min="14087" max="14090" width="20.85546875" style="341" customWidth="1"/>
    <col min="14091" max="14091" width="2.85546875" style="341" customWidth="1"/>
    <col min="14092" max="14336" width="11.42578125" style="341" hidden="1"/>
    <col min="14337" max="14337" width="2.7109375" style="341" customWidth="1"/>
    <col min="14338" max="14339" width="11.42578125" style="341" customWidth="1"/>
    <col min="14340" max="14340" width="51.28515625" style="341" customWidth="1"/>
    <col min="14341" max="14341" width="20.85546875" style="341" customWidth="1"/>
    <col min="14342" max="14342" width="26.85546875" style="341" bestFit="1" customWidth="1"/>
    <col min="14343" max="14346" width="20.85546875" style="341" customWidth="1"/>
    <col min="14347" max="14347" width="2.85546875" style="341" customWidth="1"/>
    <col min="14348" max="14592" width="11.42578125" style="341" hidden="1"/>
    <col min="14593" max="14593" width="2.7109375" style="341" customWidth="1"/>
    <col min="14594" max="14595" width="11.42578125" style="341" customWidth="1"/>
    <col min="14596" max="14596" width="51.28515625" style="341" customWidth="1"/>
    <col min="14597" max="14597" width="20.85546875" style="341" customWidth="1"/>
    <col min="14598" max="14598" width="26.85546875" style="341" bestFit="1" customWidth="1"/>
    <col min="14599" max="14602" width="20.85546875" style="341" customWidth="1"/>
    <col min="14603" max="14603" width="2.85546875" style="341" customWidth="1"/>
    <col min="14604" max="14848" width="11.42578125" style="341" hidden="1"/>
    <col min="14849" max="14849" width="2.7109375" style="341" customWidth="1"/>
    <col min="14850" max="14851" width="11.42578125" style="341" customWidth="1"/>
    <col min="14852" max="14852" width="51.28515625" style="341" customWidth="1"/>
    <col min="14853" max="14853" width="20.85546875" style="341" customWidth="1"/>
    <col min="14854" max="14854" width="26.85546875" style="341" bestFit="1" customWidth="1"/>
    <col min="14855" max="14858" width="20.85546875" style="341" customWidth="1"/>
    <col min="14859" max="14859" width="2.85546875" style="341" customWidth="1"/>
    <col min="14860" max="15104" width="11.42578125" style="341" hidden="1"/>
    <col min="15105" max="15105" width="2.7109375" style="341" customWidth="1"/>
    <col min="15106" max="15107" width="11.42578125" style="341" customWidth="1"/>
    <col min="15108" max="15108" width="51.28515625" style="341" customWidth="1"/>
    <col min="15109" max="15109" width="20.85546875" style="341" customWidth="1"/>
    <col min="15110" max="15110" width="26.85546875" style="341" bestFit="1" customWidth="1"/>
    <col min="15111" max="15114" width="20.85546875" style="341" customWidth="1"/>
    <col min="15115" max="15115" width="2.85546875" style="341" customWidth="1"/>
    <col min="15116" max="15360" width="11.42578125" style="341" hidden="1"/>
    <col min="15361" max="15361" width="2.7109375" style="341" customWidth="1"/>
    <col min="15362" max="15363" width="11.42578125" style="341" customWidth="1"/>
    <col min="15364" max="15364" width="51.28515625" style="341" customWidth="1"/>
    <col min="15365" max="15365" width="20.85546875" style="341" customWidth="1"/>
    <col min="15366" max="15366" width="26.85546875" style="341" bestFit="1" customWidth="1"/>
    <col min="15367" max="15370" width="20.85546875" style="341" customWidth="1"/>
    <col min="15371" max="15371" width="2.85546875" style="341" customWidth="1"/>
    <col min="15372" max="15616" width="11.42578125" style="341" hidden="1"/>
    <col min="15617" max="15617" width="2.7109375" style="341" customWidth="1"/>
    <col min="15618" max="15619" width="11.42578125" style="341" customWidth="1"/>
    <col min="15620" max="15620" width="51.28515625" style="341" customWidth="1"/>
    <col min="15621" max="15621" width="20.85546875" style="341" customWidth="1"/>
    <col min="15622" max="15622" width="26.85546875" style="341" bestFit="1" customWidth="1"/>
    <col min="15623" max="15626" width="20.85546875" style="341" customWidth="1"/>
    <col min="15627" max="15627" width="2.85546875" style="341" customWidth="1"/>
    <col min="15628" max="15872" width="11.42578125" style="341" hidden="1"/>
    <col min="15873" max="15873" width="2.7109375" style="341" customWidth="1"/>
    <col min="15874" max="15875" width="11.42578125" style="341" customWidth="1"/>
    <col min="15876" max="15876" width="51.28515625" style="341" customWidth="1"/>
    <col min="15877" max="15877" width="20.85546875" style="341" customWidth="1"/>
    <col min="15878" max="15878" width="26.85546875" style="341" bestFit="1" customWidth="1"/>
    <col min="15879" max="15882" width="20.85546875" style="341" customWidth="1"/>
    <col min="15883" max="15883" width="2.85546875" style="341" customWidth="1"/>
    <col min="15884" max="16128" width="11.42578125" style="341" hidden="1"/>
    <col min="16129" max="16129" width="2.7109375" style="341" customWidth="1"/>
    <col min="16130" max="16131" width="11.42578125" style="341" customWidth="1"/>
    <col min="16132" max="16132" width="51.28515625" style="341" customWidth="1"/>
    <col min="16133" max="16133" width="20.85546875" style="341" customWidth="1"/>
    <col min="16134" max="16134" width="26.85546875" style="341" bestFit="1" customWidth="1"/>
    <col min="16135" max="16138" width="20.85546875" style="341" customWidth="1"/>
    <col min="16139" max="16139" width="2.85546875" style="341" customWidth="1"/>
    <col min="16140" max="16384" width="11.42578125" style="341" hidden="1"/>
  </cols>
  <sheetData>
    <row r="1" spans="2:10" x14ac:dyDescent="0.2"/>
    <row r="2" spans="2:10" ht="15" x14ac:dyDescent="0.25">
      <c r="B2" s="577" t="s">
        <v>619</v>
      </c>
      <c r="C2" s="578"/>
      <c r="D2" s="578"/>
      <c r="E2" s="578"/>
      <c r="F2" s="578"/>
      <c r="G2" s="578"/>
      <c r="H2" s="578"/>
      <c r="I2" s="578"/>
      <c r="J2" s="579"/>
    </row>
    <row r="3" spans="2:10" ht="15" x14ac:dyDescent="0.25">
      <c r="B3" s="580" t="s">
        <v>249</v>
      </c>
      <c r="C3" s="581"/>
      <c r="D3" s="581"/>
      <c r="E3" s="581"/>
      <c r="F3" s="581"/>
      <c r="G3" s="581"/>
      <c r="H3" s="581"/>
      <c r="I3" s="581"/>
      <c r="J3" s="582"/>
    </row>
    <row r="4" spans="2:10" ht="15" x14ac:dyDescent="0.25">
      <c r="B4" s="583" t="s">
        <v>422</v>
      </c>
      <c r="C4" s="584"/>
      <c r="D4" s="584"/>
      <c r="E4" s="584"/>
      <c r="F4" s="584"/>
      <c r="G4" s="584"/>
      <c r="H4" s="584"/>
      <c r="I4" s="584"/>
      <c r="J4" s="585"/>
    </row>
    <row r="5" spans="2:10" ht="15" x14ac:dyDescent="0.25">
      <c r="B5" s="583" t="s">
        <v>622</v>
      </c>
      <c r="C5" s="584"/>
      <c r="D5" s="584"/>
      <c r="E5" s="584"/>
      <c r="F5" s="584"/>
      <c r="G5" s="584"/>
      <c r="H5" s="584"/>
      <c r="I5" s="584"/>
      <c r="J5" s="585"/>
    </row>
    <row r="6" spans="2:10" ht="15" x14ac:dyDescent="0.25">
      <c r="B6" s="371"/>
      <c r="C6" s="372"/>
      <c r="D6" s="373"/>
      <c r="E6" s="373"/>
      <c r="F6" s="373"/>
      <c r="G6" s="373"/>
      <c r="H6" s="373"/>
      <c r="I6" s="373"/>
      <c r="J6" s="374"/>
    </row>
    <row r="7" spans="2:10" x14ac:dyDescent="0.2">
      <c r="B7" s="281"/>
      <c r="C7" s="281"/>
      <c r="D7" s="281"/>
      <c r="E7" s="281"/>
      <c r="F7" s="281"/>
      <c r="G7" s="281"/>
      <c r="H7" s="281"/>
      <c r="I7" s="281"/>
      <c r="J7" s="281"/>
    </row>
    <row r="8" spans="2:10" x14ac:dyDescent="0.2">
      <c r="B8" s="532" t="s">
        <v>39</v>
      </c>
      <c r="C8" s="586"/>
      <c r="D8" s="534"/>
      <c r="E8" s="589" t="s">
        <v>350</v>
      </c>
      <c r="F8" s="590"/>
      <c r="G8" s="590"/>
      <c r="H8" s="590"/>
      <c r="I8" s="591"/>
      <c r="J8" s="538" t="s">
        <v>288</v>
      </c>
    </row>
    <row r="9" spans="2:10" ht="24" x14ac:dyDescent="0.2">
      <c r="B9" s="535"/>
      <c r="C9" s="587"/>
      <c r="D9" s="536"/>
      <c r="E9" s="375" t="s">
        <v>289</v>
      </c>
      <c r="F9" s="376" t="s">
        <v>290</v>
      </c>
      <c r="G9" s="377" t="s">
        <v>261</v>
      </c>
      <c r="H9" s="377" t="s">
        <v>262</v>
      </c>
      <c r="I9" s="378" t="s">
        <v>291</v>
      </c>
      <c r="J9" s="592"/>
    </row>
    <row r="10" spans="2:10" x14ac:dyDescent="0.2">
      <c r="B10" s="533"/>
      <c r="C10" s="588"/>
      <c r="D10" s="537"/>
      <c r="E10" s="379">
        <v>1</v>
      </c>
      <c r="F10" s="379">
        <v>2</v>
      </c>
      <c r="G10" s="379" t="s">
        <v>292</v>
      </c>
      <c r="H10" s="379">
        <v>4</v>
      </c>
      <c r="I10" s="380">
        <v>5</v>
      </c>
      <c r="J10" s="379" t="s">
        <v>293</v>
      </c>
    </row>
    <row r="11" spans="2:10" s="5" customFormat="1" x14ac:dyDescent="0.2">
      <c r="B11" s="593" t="s">
        <v>423</v>
      </c>
      <c r="C11" s="594"/>
      <c r="D11" s="595"/>
      <c r="E11" s="381">
        <f>+E15</f>
        <v>163163100</v>
      </c>
      <c r="F11" s="381">
        <f t="shared" ref="F11:J11" si="0">+F15</f>
        <v>65924895</v>
      </c>
      <c r="G11" s="381">
        <f t="shared" si="0"/>
        <v>229087995</v>
      </c>
      <c r="H11" s="381">
        <f t="shared" si="0"/>
        <v>107083454</v>
      </c>
      <c r="I11" s="381">
        <f t="shared" si="0"/>
        <v>106661214</v>
      </c>
      <c r="J11" s="381">
        <f t="shared" si="0"/>
        <v>122004541</v>
      </c>
    </row>
    <row r="12" spans="2:10" s="5" customFormat="1" x14ac:dyDescent="0.2">
      <c r="B12" s="382"/>
      <c r="C12" s="575" t="s">
        <v>424</v>
      </c>
      <c r="D12" s="576"/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</row>
    <row r="13" spans="2:10" s="5" customFormat="1" x14ac:dyDescent="0.2">
      <c r="B13" s="382"/>
      <c r="C13" s="384"/>
      <c r="D13" s="385" t="s">
        <v>425</v>
      </c>
      <c r="E13" s="386">
        <v>0</v>
      </c>
      <c r="F13" s="387">
        <v>0</v>
      </c>
      <c r="G13" s="387">
        <v>0</v>
      </c>
      <c r="H13" s="387">
        <v>0</v>
      </c>
      <c r="I13" s="387">
        <v>0</v>
      </c>
      <c r="J13" s="387">
        <v>0</v>
      </c>
    </row>
    <row r="14" spans="2:10" s="5" customFormat="1" x14ac:dyDescent="0.2">
      <c r="B14" s="382"/>
      <c r="C14" s="384"/>
      <c r="D14" s="385" t="s">
        <v>426</v>
      </c>
      <c r="E14" s="386">
        <v>0</v>
      </c>
      <c r="F14" s="387">
        <v>0</v>
      </c>
      <c r="G14" s="387">
        <v>0</v>
      </c>
      <c r="H14" s="387">
        <v>0</v>
      </c>
      <c r="I14" s="387">
        <v>0</v>
      </c>
      <c r="J14" s="387">
        <v>0</v>
      </c>
    </row>
    <row r="15" spans="2:10" s="5" customFormat="1" x14ac:dyDescent="0.2">
      <c r="B15" s="382"/>
      <c r="C15" s="575" t="s">
        <v>427</v>
      </c>
      <c r="D15" s="576"/>
      <c r="E15" s="383">
        <f>+E16</f>
        <v>163163100</v>
      </c>
      <c r="F15" s="383">
        <f t="shared" ref="F15:J15" si="1">+F16</f>
        <v>65924895</v>
      </c>
      <c r="G15" s="383">
        <f t="shared" si="1"/>
        <v>229087995</v>
      </c>
      <c r="H15" s="383">
        <f t="shared" si="1"/>
        <v>107083454</v>
      </c>
      <c r="I15" s="383">
        <f t="shared" si="1"/>
        <v>106661214</v>
      </c>
      <c r="J15" s="383">
        <f t="shared" si="1"/>
        <v>122004541</v>
      </c>
    </row>
    <row r="16" spans="2:10" s="5" customFormat="1" x14ac:dyDescent="0.2">
      <c r="B16" s="382"/>
      <c r="C16" s="384"/>
      <c r="D16" s="385" t="s">
        <v>428</v>
      </c>
      <c r="E16" s="386">
        <v>163163100</v>
      </c>
      <c r="F16" s="387">
        <v>65924895</v>
      </c>
      <c r="G16" s="387">
        <f>+E16+F16</f>
        <v>229087995</v>
      </c>
      <c r="H16" s="387">
        <v>107083454</v>
      </c>
      <c r="I16" s="387">
        <v>106661214</v>
      </c>
      <c r="J16" s="387">
        <f>+G16-H16</f>
        <v>122004541</v>
      </c>
    </row>
    <row r="17" spans="2:10" s="5" customFormat="1" x14ac:dyDescent="0.2">
      <c r="B17" s="382"/>
      <c r="C17" s="384"/>
      <c r="D17" s="385" t="s">
        <v>429</v>
      </c>
      <c r="E17" s="386">
        <v>0</v>
      </c>
      <c r="F17" s="387">
        <v>0</v>
      </c>
      <c r="G17" s="387">
        <v>0</v>
      </c>
      <c r="H17" s="387">
        <v>0</v>
      </c>
      <c r="I17" s="387">
        <v>0</v>
      </c>
      <c r="J17" s="387">
        <v>0</v>
      </c>
    </row>
    <row r="18" spans="2:10" s="5" customFormat="1" x14ac:dyDescent="0.2">
      <c r="B18" s="382"/>
      <c r="C18" s="384"/>
      <c r="D18" s="385" t="s">
        <v>430</v>
      </c>
      <c r="E18" s="386">
        <v>0</v>
      </c>
      <c r="F18" s="387">
        <v>0</v>
      </c>
      <c r="G18" s="387">
        <v>0</v>
      </c>
      <c r="H18" s="387">
        <v>0</v>
      </c>
      <c r="I18" s="387">
        <v>0</v>
      </c>
      <c r="J18" s="387">
        <v>0</v>
      </c>
    </row>
    <row r="19" spans="2:10" s="5" customFormat="1" x14ac:dyDescent="0.2">
      <c r="B19" s="382"/>
      <c r="C19" s="384"/>
      <c r="D19" s="385" t="s">
        <v>431</v>
      </c>
      <c r="E19" s="386">
        <v>0</v>
      </c>
      <c r="F19" s="387">
        <v>0</v>
      </c>
      <c r="G19" s="387">
        <v>0</v>
      </c>
      <c r="H19" s="387">
        <v>0</v>
      </c>
      <c r="I19" s="387">
        <v>0</v>
      </c>
      <c r="J19" s="387">
        <v>0</v>
      </c>
    </row>
    <row r="20" spans="2:10" s="5" customFormat="1" x14ac:dyDescent="0.2">
      <c r="B20" s="382"/>
      <c r="C20" s="384"/>
      <c r="D20" s="385" t="s">
        <v>432</v>
      </c>
      <c r="E20" s="386">
        <v>0</v>
      </c>
      <c r="F20" s="387">
        <v>0</v>
      </c>
      <c r="G20" s="387">
        <v>0</v>
      </c>
      <c r="H20" s="387">
        <v>0</v>
      </c>
      <c r="I20" s="387">
        <v>0</v>
      </c>
      <c r="J20" s="387">
        <v>0</v>
      </c>
    </row>
    <row r="21" spans="2:10" s="5" customFormat="1" ht="24" x14ac:dyDescent="0.2">
      <c r="B21" s="382"/>
      <c r="C21" s="384"/>
      <c r="D21" s="385" t="s">
        <v>433</v>
      </c>
      <c r="E21" s="386">
        <v>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</row>
    <row r="22" spans="2:10" s="5" customFormat="1" x14ac:dyDescent="0.2">
      <c r="B22" s="382"/>
      <c r="C22" s="384"/>
      <c r="D22" s="385" t="s">
        <v>434</v>
      </c>
      <c r="E22" s="386">
        <v>0</v>
      </c>
      <c r="F22" s="387">
        <v>0</v>
      </c>
      <c r="G22" s="387">
        <v>0</v>
      </c>
      <c r="H22" s="387">
        <v>0</v>
      </c>
      <c r="I22" s="387">
        <v>0</v>
      </c>
      <c r="J22" s="387">
        <v>0</v>
      </c>
    </row>
    <row r="23" spans="2:10" s="5" customFormat="1" x14ac:dyDescent="0.2">
      <c r="B23" s="382"/>
      <c r="C23" s="384"/>
      <c r="D23" s="385" t="s">
        <v>435</v>
      </c>
      <c r="E23" s="386">
        <v>0</v>
      </c>
      <c r="F23" s="387">
        <v>0</v>
      </c>
      <c r="G23" s="387">
        <v>0</v>
      </c>
      <c r="H23" s="387">
        <v>0</v>
      </c>
      <c r="I23" s="387">
        <v>0</v>
      </c>
      <c r="J23" s="387">
        <v>0</v>
      </c>
    </row>
    <row r="24" spans="2:10" s="5" customFormat="1" x14ac:dyDescent="0.2">
      <c r="B24" s="382"/>
      <c r="C24" s="575" t="s">
        <v>436</v>
      </c>
      <c r="D24" s="576"/>
      <c r="E24" s="383"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</row>
    <row r="25" spans="2:10" s="5" customFormat="1" ht="24" x14ac:dyDescent="0.2">
      <c r="B25" s="382"/>
      <c r="C25" s="384"/>
      <c r="D25" s="385" t="s">
        <v>437</v>
      </c>
      <c r="E25" s="386">
        <v>0</v>
      </c>
      <c r="F25" s="387">
        <v>0</v>
      </c>
      <c r="G25" s="387">
        <v>0</v>
      </c>
      <c r="H25" s="387">
        <v>0</v>
      </c>
      <c r="I25" s="387">
        <v>0</v>
      </c>
      <c r="J25" s="387">
        <v>0</v>
      </c>
    </row>
    <row r="26" spans="2:10" s="5" customFormat="1" x14ac:dyDescent="0.2">
      <c r="B26" s="382"/>
      <c r="C26" s="384"/>
      <c r="D26" s="385" t="s">
        <v>438</v>
      </c>
      <c r="E26" s="386">
        <v>0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</row>
    <row r="27" spans="2:10" s="5" customFormat="1" x14ac:dyDescent="0.2">
      <c r="B27" s="382"/>
      <c r="C27" s="384"/>
      <c r="D27" s="385" t="s">
        <v>439</v>
      </c>
      <c r="E27" s="386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</row>
    <row r="28" spans="2:10" s="5" customFormat="1" x14ac:dyDescent="0.2">
      <c r="B28" s="382"/>
      <c r="C28" s="575" t="s">
        <v>440</v>
      </c>
      <c r="D28" s="576"/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383">
        <v>0</v>
      </c>
    </row>
    <row r="29" spans="2:10" s="5" customFormat="1" x14ac:dyDescent="0.2">
      <c r="B29" s="382"/>
      <c r="C29" s="384"/>
      <c r="D29" s="385" t="s">
        <v>441</v>
      </c>
      <c r="E29" s="386">
        <v>0</v>
      </c>
      <c r="F29" s="387">
        <v>0</v>
      </c>
      <c r="G29" s="387">
        <v>0</v>
      </c>
      <c r="H29" s="387">
        <v>0</v>
      </c>
      <c r="I29" s="387">
        <v>0</v>
      </c>
      <c r="J29" s="387">
        <v>0</v>
      </c>
    </row>
    <row r="30" spans="2:10" s="5" customFormat="1" x14ac:dyDescent="0.2">
      <c r="B30" s="382"/>
      <c r="C30" s="384"/>
      <c r="D30" s="385" t="s">
        <v>442</v>
      </c>
      <c r="E30" s="386">
        <v>0</v>
      </c>
      <c r="F30" s="387">
        <v>0</v>
      </c>
      <c r="G30" s="387">
        <v>0</v>
      </c>
      <c r="H30" s="387">
        <v>0</v>
      </c>
      <c r="I30" s="387">
        <v>0</v>
      </c>
      <c r="J30" s="387">
        <v>0</v>
      </c>
    </row>
    <row r="31" spans="2:10" s="5" customFormat="1" x14ac:dyDescent="0.2">
      <c r="B31" s="382"/>
      <c r="C31" s="575" t="s">
        <v>443</v>
      </c>
      <c r="D31" s="576"/>
      <c r="E31" s="383">
        <v>0</v>
      </c>
      <c r="F31" s="383">
        <v>0</v>
      </c>
      <c r="G31" s="383">
        <v>0</v>
      </c>
      <c r="H31" s="383">
        <v>0</v>
      </c>
      <c r="I31" s="383">
        <v>0</v>
      </c>
      <c r="J31" s="383">
        <v>0</v>
      </c>
    </row>
    <row r="32" spans="2:10" s="5" customFormat="1" x14ac:dyDescent="0.2">
      <c r="B32" s="382"/>
      <c r="C32" s="384"/>
      <c r="D32" s="385" t="s">
        <v>444</v>
      </c>
      <c r="E32" s="386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0</v>
      </c>
    </row>
    <row r="33" spans="2:10" s="5" customFormat="1" x14ac:dyDescent="0.2">
      <c r="B33" s="382"/>
      <c r="C33" s="384"/>
      <c r="D33" s="385" t="s">
        <v>445</v>
      </c>
      <c r="E33" s="386">
        <v>0</v>
      </c>
      <c r="F33" s="387">
        <v>0</v>
      </c>
      <c r="G33" s="387">
        <v>0</v>
      </c>
      <c r="H33" s="387">
        <v>0</v>
      </c>
      <c r="I33" s="387">
        <v>0</v>
      </c>
      <c r="J33" s="387">
        <v>0</v>
      </c>
    </row>
    <row r="34" spans="2:10" s="5" customFormat="1" x14ac:dyDescent="0.2">
      <c r="B34" s="382"/>
      <c r="C34" s="384"/>
      <c r="D34" s="385" t="s">
        <v>446</v>
      </c>
      <c r="E34" s="386">
        <v>0</v>
      </c>
      <c r="F34" s="387">
        <v>0</v>
      </c>
      <c r="G34" s="387">
        <v>0</v>
      </c>
      <c r="H34" s="387">
        <v>0</v>
      </c>
      <c r="I34" s="387">
        <v>0</v>
      </c>
      <c r="J34" s="387">
        <v>0</v>
      </c>
    </row>
    <row r="35" spans="2:10" s="5" customFormat="1" ht="24" x14ac:dyDescent="0.2">
      <c r="B35" s="382"/>
      <c r="C35" s="384"/>
      <c r="D35" s="385" t="s">
        <v>447</v>
      </c>
      <c r="E35" s="386">
        <v>0</v>
      </c>
      <c r="F35" s="387">
        <v>0</v>
      </c>
      <c r="G35" s="387">
        <v>0</v>
      </c>
      <c r="H35" s="387">
        <v>0</v>
      </c>
      <c r="I35" s="387">
        <v>0</v>
      </c>
      <c r="J35" s="387">
        <v>0</v>
      </c>
    </row>
    <row r="36" spans="2:10" s="5" customFormat="1" x14ac:dyDescent="0.2">
      <c r="B36" s="382"/>
      <c r="C36" s="575" t="s">
        <v>448</v>
      </c>
      <c r="D36" s="576"/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</row>
    <row r="37" spans="2:10" s="5" customFormat="1" x14ac:dyDescent="0.2">
      <c r="B37" s="382"/>
      <c r="C37" s="384"/>
      <c r="D37" s="385" t="s">
        <v>449</v>
      </c>
      <c r="E37" s="386">
        <v>0</v>
      </c>
      <c r="F37" s="387">
        <v>0</v>
      </c>
      <c r="G37" s="387">
        <v>0</v>
      </c>
      <c r="H37" s="387">
        <v>0</v>
      </c>
      <c r="I37" s="387">
        <v>0</v>
      </c>
      <c r="J37" s="387">
        <v>0</v>
      </c>
    </row>
    <row r="38" spans="2:10" s="5" customFormat="1" x14ac:dyDescent="0.2">
      <c r="B38" s="593" t="s">
        <v>450</v>
      </c>
      <c r="C38" s="594"/>
      <c r="D38" s="595"/>
      <c r="E38" s="386">
        <v>0</v>
      </c>
      <c r="F38" s="387">
        <v>0</v>
      </c>
      <c r="G38" s="387">
        <v>0</v>
      </c>
      <c r="H38" s="387">
        <v>0</v>
      </c>
      <c r="I38" s="387">
        <v>0</v>
      </c>
      <c r="J38" s="387">
        <v>0</v>
      </c>
    </row>
    <row r="39" spans="2:10" s="5" customFormat="1" x14ac:dyDescent="0.2">
      <c r="B39" s="593" t="s">
        <v>451</v>
      </c>
      <c r="C39" s="594"/>
      <c r="D39" s="595"/>
      <c r="E39" s="386">
        <v>0</v>
      </c>
      <c r="F39" s="387">
        <v>0</v>
      </c>
      <c r="G39" s="387">
        <v>0</v>
      </c>
      <c r="H39" s="387">
        <v>0</v>
      </c>
      <c r="I39" s="387">
        <v>0</v>
      </c>
      <c r="J39" s="387">
        <v>0</v>
      </c>
    </row>
    <row r="40" spans="2:10" s="5" customFormat="1" x14ac:dyDescent="0.2">
      <c r="B40" s="593" t="s">
        <v>452</v>
      </c>
      <c r="C40" s="594"/>
      <c r="D40" s="595"/>
      <c r="E40" s="386">
        <v>0</v>
      </c>
      <c r="F40" s="387">
        <v>0</v>
      </c>
      <c r="G40" s="387">
        <v>0</v>
      </c>
      <c r="H40" s="387">
        <v>0</v>
      </c>
      <c r="I40" s="387">
        <v>0</v>
      </c>
      <c r="J40" s="387">
        <v>0</v>
      </c>
    </row>
    <row r="41" spans="2:10" s="5" customFormat="1" x14ac:dyDescent="0.2">
      <c r="B41" s="388"/>
      <c r="C41" s="389"/>
      <c r="D41" s="390"/>
      <c r="E41" s="391"/>
      <c r="F41" s="392"/>
      <c r="G41" s="392"/>
      <c r="H41" s="392"/>
      <c r="I41" s="392"/>
      <c r="J41" s="392"/>
    </row>
    <row r="42" spans="2:10" s="5" customFormat="1" x14ac:dyDescent="0.2">
      <c r="B42" s="393"/>
      <c r="C42" s="596" t="s">
        <v>298</v>
      </c>
      <c r="D42" s="597"/>
      <c r="E42" s="394">
        <f>+E11</f>
        <v>163163100</v>
      </c>
      <c r="F42" s="394">
        <f t="shared" ref="F42:J42" si="2">+F11</f>
        <v>65924895</v>
      </c>
      <c r="G42" s="394">
        <f t="shared" si="2"/>
        <v>229087995</v>
      </c>
      <c r="H42" s="394">
        <f t="shared" si="2"/>
        <v>107083454</v>
      </c>
      <c r="I42" s="394">
        <f t="shared" si="2"/>
        <v>106661214</v>
      </c>
      <c r="J42" s="394">
        <f t="shared" si="2"/>
        <v>122004541</v>
      </c>
    </row>
    <row r="43" spans="2:10" s="5" customFormat="1" x14ac:dyDescent="0.2">
      <c r="E43" s="434"/>
      <c r="F43" s="434"/>
      <c r="G43" s="434"/>
      <c r="H43" s="434"/>
      <c r="I43" s="434"/>
      <c r="J43" s="434"/>
    </row>
    <row r="44" spans="2:10" x14ac:dyDescent="0.2"/>
    <row r="45" spans="2:10" x14ac:dyDescent="0.2"/>
  </sheetData>
  <mergeCells count="18">
    <mergeCell ref="C36:D36"/>
    <mergeCell ref="B38:D38"/>
    <mergeCell ref="B39:D39"/>
    <mergeCell ref="B40:D40"/>
    <mergeCell ref="C42:D42"/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I9"/>
  <sheetViews>
    <sheetView workbookViewId="0">
      <selection activeCell="K11" sqref="K11"/>
    </sheetView>
  </sheetViews>
  <sheetFormatPr baseColWidth="10" defaultRowHeight="15" x14ac:dyDescent="0.25"/>
  <sheetData>
    <row r="2" spans="2:9" s="15" customFormat="1" x14ac:dyDescent="0.2">
      <c r="B2" s="511" t="s">
        <v>619</v>
      </c>
      <c r="C2" s="512"/>
      <c r="D2" s="512"/>
      <c r="E2" s="512"/>
      <c r="F2" s="512"/>
      <c r="G2" s="512"/>
      <c r="H2" s="512"/>
      <c r="I2" s="513"/>
    </row>
    <row r="3" spans="2:9" s="15" customFormat="1" x14ac:dyDescent="0.2">
      <c r="B3" s="514" t="s">
        <v>453</v>
      </c>
      <c r="C3" s="515"/>
      <c r="D3" s="515"/>
      <c r="E3" s="515"/>
      <c r="F3" s="515"/>
      <c r="G3" s="515"/>
      <c r="H3" s="515"/>
      <c r="I3" s="516"/>
    </row>
    <row r="4" spans="2:9" s="15" customFormat="1" x14ac:dyDescent="0.2">
      <c r="B4" s="517" t="s">
        <v>454</v>
      </c>
      <c r="C4" s="518"/>
      <c r="D4" s="518"/>
      <c r="E4" s="518"/>
      <c r="F4" s="518"/>
      <c r="G4" s="518"/>
      <c r="H4" s="518"/>
      <c r="I4" s="519"/>
    </row>
    <row r="5" spans="2:9" s="15" customFormat="1" x14ac:dyDescent="0.2">
      <c r="B5" s="520" t="s">
        <v>631</v>
      </c>
      <c r="C5" s="521"/>
      <c r="D5" s="521"/>
      <c r="E5" s="521"/>
      <c r="F5" s="521"/>
      <c r="G5" s="521"/>
      <c r="H5" s="521"/>
      <c r="I5" s="522"/>
    </row>
    <row r="9" spans="2:9" x14ac:dyDescent="0.25">
      <c r="B9" t="s">
        <v>455</v>
      </c>
    </row>
  </sheetData>
  <mergeCells count="4">
    <mergeCell ref="B2:I2"/>
    <mergeCell ref="B3:I3"/>
    <mergeCell ref="B4:I4"/>
    <mergeCell ref="B5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96"/>
  <sheetViews>
    <sheetView topLeftCell="A79" workbookViewId="0">
      <selection activeCell="L108" sqref="L108"/>
    </sheetView>
  </sheetViews>
  <sheetFormatPr baseColWidth="10" defaultColWidth="10.7109375" defaultRowHeight="14.25" x14ac:dyDescent="0.2"/>
  <cols>
    <col min="1" max="1" width="10.85546875" style="15" bestFit="1" customWidth="1"/>
    <col min="2" max="2" width="44.5703125" style="15" bestFit="1" customWidth="1"/>
    <col min="3" max="3" width="8.5703125" style="15" bestFit="1" customWidth="1"/>
    <col min="4" max="4" width="9" style="15" bestFit="1" customWidth="1"/>
    <col min="5" max="5" width="6" style="15" bestFit="1" customWidth="1"/>
    <col min="6" max="6" width="6.28515625" style="15" bestFit="1" customWidth="1"/>
    <col min="7" max="7" width="6.42578125" style="15" bestFit="1" customWidth="1"/>
    <col min="8" max="8" width="5.42578125" style="15" bestFit="1" customWidth="1"/>
    <col min="9" max="9" width="5.5703125" style="15" bestFit="1" customWidth="1"/>
    <col min="10" max="10" width="5.85546875" style="15" bestFit="1" customWidth="1"/>
    <col min="11" max="11" width="5.5703125" style="15" bestFit="1" customWidth="1"/>
    <col min="12" max="12" width="7" style="15" bestFit="1" customWidth="1"/>
    <col min="13" max="13" width="6.28515625" style="15" bestFit="1" customWidth="1"/>
    <col min="14" max="14" width="8" style="15" bestFit="1" customWidth="1"/>
    <col min="15" max="15" width="4.7109375" style="15" bestFit="1" customWidth="1"/>
    <col min="16" max="16" width="3.7109375" style="15" bestFit="1" customWidth="1"/>
    <col min="17" max="18" width="8.85546875" style="15" bestFit="1" customWidth="1"/>
    <col min="19" max="16384" width="10.7109375" style="15"/>
  </cols>
  <sheetData>
    <row r="1" spans="1:18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6" spans="1:18" ht="15" thickBot="1" x14ac:dyDescent="0.25"/>
    <row r="7" spans="1:18" ht="15" thickBot="1" x14ac:dyDescent="0.25">
      <c r="A7" s="600" t="s">
        <v>456</v>
      </c>
      <c r="B7" s="600" t="s">
        <v>457</v>
      </c>
      <c r="C7" s="602" t="s">
        <v>458</v>
      </c>
      <c r="D7" s="603"/>
      <c r="E7" s="604" t="s">
        <v>459</v>
      </c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6"/>
    </row>
    <row r="8" spans="1:18" ht="15" thickBot="1" x14ac:dyDescent="0.25">
      <c r="A8" s="601"/>
      <c r="B8" s="601"/>
      <c r="C8" s="395" t="s">
        <v>460</v>
      </c>
      <c r="D8" s="395" t="s">
        <v>461</v>
      </c>
      <c r="E8" s="396" t="s">
        <v>462</v>
      </c>
      <c r="F8" s="396" t="s">
        <v>463</v>
      </c>
      <c r="G8" s="396" t="s">
        <v>464</v>
      </c>
      <c r="H8" s="396" t="s">
        <v>465</v>
      </c>
      <c r="I8" s="396" t="s">
        <v>466</v>
      </c>
      <c r="J8" s="396" t="s">
        <v>467</v>
      </c>
      <c r="K8" s="396" t="s">
        <v>468</v>
      </c>
      <c r="L8" s="396" t="s">
        <v>469</v>
      </c>
      <c r="M8" s="396" t="s">
        <v>470</v>
      </c>
      <c r="N8" s="396" t="s">
        <v>471</v>
      </c>
      <c r="O8" s="396" t="s">
        <v>472</v>
      </c>
      <c r="P8" s="396" t="s">
        <v>473</v>
      </c>
      <c r="Q8" s="396" t="s">
        <v>4</v>
      </c>
      <c r="R8" s="396" t="s">
        <v>474</v>
      </c>
    </row>
    <row r="9" spans="1:18" ht="66.75" thickBot="1" x14ac:dyDescent="0.25">
      <c r="A9" s="397" t="s">
        <v>475</v>
      </c>
      <c r="B9" s="398" t="s">
        <v>476</v>
      </c>
      <c r="C9" s="399">
        <v>1.28</v>
      </c>
      <c r="D9" s="399" t="s">
        <v>477</v>
      </c>
      <c r="E9" s="400">
        <v>0</v>
      </c>
      <c r="F9" s="400">
        <v>0</v>
      </c>
      <c r="G9" s="400">
        <v>0</v>
      </c>
      <c r="H9" s="400">
        <v>0</v>
      </c>
      <c r="I9" s="400">
        <v>0</v>
      </c>
      <c r="J9" s="400">
        <v>0</v>
      </c>
      <c r="K9" s="400">
        <v>0</v>
      </c>
      <c r="L9" s="400">
        <v>0</v>
      </c>
      <c r="M9" s="400">
        <v>0</v>
      </c>
      <c r="N9" s="400">
        <v>0</v>
      </c>
      <c r="O9" s="400">
        <v>0</v>
      </c>
      <c r="P9" s="400">
        <v>1.28</v>
      </c>
      <c r="Q9" s="399">
        <v>1.28</v>
      </c>
      <c r="R9" s="399">
        <v>100</v>
      </c>
    </row>
    <row r="10" spans="1:18" ht="25.5" thickBot="1" x14ac:dyDescent="0.25">
      <c r="A10" s="401"/>
      <c r="B10" s="398" t="s">
        <v>478</v>
      </c>
      <c r="C10" s="399">
        <v>130</v>
      </c>
      <c r="D10" s="399" t="s">
        <v>479</v>
      </c>
      <c r="E10" s="400">
        <v>0</v>
      </c>
      <c r="F10" s="400">
        <v>0</v>
      </c>
      <c r="G10" s="400">
        <v>0</v>
      </c>
      <c r="H10" s="400">
        <v>0</v>
      </c>
      <c r="I10" s="400">
        <v>0</v>
      </c>
      <c r="J10" s="400">
        <v>0</v>
      </c>
      <c r="K10" s="400">
        <v>0</v>
      </c>
      <c r="L10" s="400">
        <v>0</v>
      </c>
      <c r="M10" s="400">
        <v>0</v>
      </c>
      <c r="N10" s="400">
        <v>0</v>
      </c>
      <c r="O10" s="400">
        <v>0</v>
      </c>
      <c r="P10" s="400">
        <v>130</v>
      </c>
      <c r="Q10" s="399">
        <v>130</v>
      </c>
      <c r="R10" s="399">
        <v>100</v>
      </c>
    </row>
    <row r="11" spans="1:18" ht="15" thickBot="1" x14ac:dyDescent="0.25">
      <c r="A11" s="401"/>
      <c r="B11" s="398" t="s">
        <v>480</v>
      </c>
      <c r="C11" s="399">
        <v>20</v>
      </c>
      <c r="D11" s="399" t="s">
        <v>481</v>
      </c>
      <c r="E11" s="400">
        <v>2</v>
      </c>
      <c r="F11" s="400">
        <v>1</v>
      </c>
      <c r="G11" s="400">
        <v>4</v>
      </c>
      <c r="H11" s="400">
        <v>4</v>
      </c>
      <c r="I11" s="400">
        <v>0</v>
      </c>
      <c r="J11" s="400">
        <v>0</v>
      </c>
      <c r="K11" s="400">
        <v>0</v>
      </c>
      <c r="L11" s="400">
        <v>4</v>
      </c>
      <c r="M11" s="400">
        <v>0</v>
      </c>
      <c r="N11" s="400">
        <v>2</v>
      </c>
      <c r="O11" s="400">
        <v>2</v>
      </c>
      <c r="P11" s="400">
        <v>0</v>
      </c>
      <c r="Q11" s="399">
        <v>19</v>
      </c>
      <c r="R11" s="399">
        <v>95</v>
      </c>
    </row>
    <row r="12" spans="1:18" ht="17.25" thickBot="1" x14ac:dyDescent="0.25">
      <c r="A12" s="401"/>
      <c r="B12" s="398" t="s">
        <v>482</v>
      </c>
      <c r="C12" s="399">
        <v>37</v>
      </c>
      <c r="D12" s="399" t="s">
        <v>483</v>
      </c>
      <c r="E12" s="400">
        <v>1</v>
      </c>
      <c r="F12" s="400">
        <v>3</v>
      </c>
      <c r="G12" s="400">
        <v>5</v>
      </c>
      <c r="H12" s="400">
        <v>4</v>
      </c>
      <c r="I12" s="400">
        <v>3</v>
      </c>
      <c r="J12" s="400">
        <v>5</v>
      </c>
      <c r="K12" s="400">
        <v>3</v>
      </c>
      <c r="L12" s="400">
        <v>4</v>
      </c>
      <c r="M12" s="400">
        <v>3</v>
      </c>
      <c r="N12" s="400">
        <v>3</v>
      </c>
      <c r="O12" s="400">
        <v>2</v>
      </c>
      <c r="P12" s="400">
        <v>1</v>
      </c>
      <c r="Q12" s="399">
        <v>37</v>
      </c>
      <c r="R12" s="399">
        <v>100</v>
      </c>
    </row>
    <row r="13" spans="1:18" ht="17.25" thickBot="1" x14ac:dyDescent="0.25">
      <c r="A13" s="401"/>
      <c r="B13" s="398" t="s">
        <v>484</v>
      </c>
      <c r="C13" s="399">
        <v>3</v>
      </c>
      <c r="D13" s="399" t="s">
        <v>485</v>
      </c>
      <c r="E13" s="400">
        <v>0</v>
      </c>
      <c r="F13" s="400">
        <v>3</v>
      </c>
      <c r="G13" s="400">
        <v>0</v>
      </c>
      <c r="H13" s="400">
        <v>0</v>
      </c>
      <c r="I13" s="400">
        <v>0</v>
      </c>
      <c r="J13" s="400">
        <v>0</v>
      </c>
      <c r="K13" s="400">
        <v>0</v>
      </c>
      <c r="L13" s="400">
        <v>0</v>
      </c>
      <c r="M13" s="400">
        <v>0</v>
      </c>
      <c r="N13" s="400">
        <v>0</v>
      </c>
      <c r="O13" s="400">
        <v>0</v>
      </c>
      <c r="P13" s="400">
        <v>0</v>
      </c>
      <c r="Q13" s="399">
        <v>3</v>
      </c>
      <c r="R13" s="402">
        <v>100</v>
      </c>
    </row>
    <row r="14" spans="1:18" ht="17.25" thickBot="1" x14ac:dyDescent="0.25">
      <c r="A14" s="401"/>
      <c r="B14" s="398" t="s">
        <v>486</v>
      </c>
      <c r="C14" s="399">
        <v>20</v>
      </c>
      <c r="D14" s="399" t="s">
        <v>487</v>
      </c>
      <c r="E14" s="400">
        <v>1</v>
      </c>
      <c r="F14" s="400">
        <v>1</v>
      </c>
      <c r="G14" s="400">
        <v>4</v>
      </c>
      <c r="H14" s="400">
        <v>4</v>
      </c>
      <c r="I14" s="400">
        <v>0</v>
      </c>
      <c r="J14" s="400">
        <v>0</v>
      </c>
      <c r="K14" s="400">
        <v>0</v>
      </c>
      <c r="L14" s="400">
        <v>4</v>
      </c>
      <c r="M14" s="400">
        <v>0</v>
      </c>
      <c r="N14" s="400">
        <v>2</v>
      </c>
      <c r="O14" s="400">
        <v>2</v>
      </c>
      <c r="P14" s="400">
        <v>0</v>
      </c>
      <c r="Q14" s="399">
        <v>18</v>
      </c>
      <c r="R14" s="399">
        <v>90</v>
      </c>
    </row>
    <row r="15" spans="1:18" ht="15" thickBot="1" x14ac:dyDescent="0.25">
      <c r="A15" s="401"/>
      <c r="B15" s="398" t="s">
        <v>488</v>
      </c>
      <c r="C15" s="399">
        <v>72</v>
      </c>
      <c r="D15" s="399" t="s">
        <v>489</v>
      </c>
      <c r="E15" s="400">
        <v>6</v>
      </c>
      <c r="F15" s="400">
        <v>6</v>
      </c>
      <c r="G15" s="400">
        <v>6</v>
      </c>
      <c r="H15" s="400">
        <v>6</v>
      </c>
      <c r="I15" s="400">
        <v>6</v>
      </c>
      <c r="J15" s="400">
        <v>6</v>
      </c>
      <c r="K15" s="400">
        <v>6</v>
      </c>
      <c r="L15" s="400">
        <v>6</v>
      </c>
      <c r="M15" s="400">
        <v>6</v>
      </c>
      <c r="N15" s="400">
        <v>6</v>
      </c>
      <c r="O15" s="400">
        <v>6</v>
      </c>
      <c r="P15" s="400">
        <v>6</v>
      </c>
      <c r="Q15" s="399">
        <v>72</v>
      </c>
      <c r="R15" s="399">
        <v>100</v>
      </c>
    </row>
    <row r="16" spans="1:18" ht="17.25" thickBot="1" x14ac:dyDescent="0.25">
      <c r="A16" s="401"/>
      <c r="B16" s="398" t="s">
        <v>490</v>
      </c>
      <c r="C16" s="399">
        <v>300</v>
      </c>
      <c r="D16" s="399" t="s">
        <v>491</v>
      </c>
      <c r="E16" s="400">
        <v>5</v>
      </c>
      <c r="F16" s="400">
        <v>5</v>
      </c>
      <c r="G16" s="400">
        <v>65</v>
      </c>
      <c r="H16" s="400">
        <v>5</v>
      </c>
      <c r="I16" s="400">
        <v>5</v>
      </c>
      <c r="J16" s="400">
        <v>65</v>
      </c>
      <c r="K16" s="400">
        <v>5</v>
      </c>
      <c r="L16" s="400">
        <v>5</v>
      </c>
      <c r="M16" s="400">
        <v>65</v>
      </c>
      <c r="N16" s="400">
        <v>5</v>
      </c>
      <c r="O16" s="400">
        <v>5</v>
      </c>
      <c r="P16" s="400">
        <v>65</v>
      </c>
      <c r="Q16" s="399">
        <v>300</v>
      </c>
      <c r="R16" s="399">
        <v>100</v>
      </c>
    </row>
    <row r="17" spans="1:18" ht="15" thickBot="1" x14ac:dyDescent="0.25">
      <c r="A17" s="401"/>
      <c r="B17" s="398" t="s">
        <v>492</v>
      </c>
      <c r="C17" s="399">
        <v>6</v>
      </c>
      <c r="D17" s="399" t="s">
        <v>493</v>
      </c>
      <c r="E17" s="400">
        <v>0</v>
      </c>
      <c r="F17" s="400">
        <v>0</v>
      </c>
      <c r="G17" s="400">
        <v>2</v>
      </c>
      <c r="H17" s="400">
        <v>0</v>
      </c>
      <c r="I17" s="400">
        <v>0</v>
      </c>
      <c r="J17" s="400">
        <v>2</v>
      </c>
      <c r="K17" s="400">
        <v>0</v>
      </c>
      <c r="L17" s="400">
        <v>0</v>
      </c>
      <c r="M17" s="400">
        <v>2</v>
      </c>
      <c r="N17" s="400">
        <v>0</v>
      </c>
      <c r="O17" s="400">
        <v>0</v>
      </c>
      <c r="P17" s="400">
        <v>0</v>
      </c>
      <c r="Q17" s="399">
        <v>6</v>
      </c>
      <c r="R17" s="399">
        <v>100</v>
      </c>
    </row>
    <row r="18" spans="1:18" ht="15" thickBot="1" x14ac:dyDescent="0.25">
      <c r="A18" s="403"/>
      <c r="B18" s="404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</row>
    <row r="19" spans="1:18" ht="83.25" thickBot="1" x14ac:dyDescent="0.25">
      <c r="A19" s="397" t="s">
        <v>494</v>
      </c>
      <c r="B19" s="406" t="s">
        <v>495</v>
      </c>
      <c r="C19" s="407">
        <v>25</v>
      </c>
      <c r="D19" s="407" t="s">
        <v>496</v>
      </c>
      <c r="E19" s="400">
        <v>0</v>
      </c>
      <c r="F19" s="400">
        <v>0</v>
      </c>
      <c r="G19" s="400">
        <v>0</v>
      </c>
      <c r="H19" s="400">
        <v>0</v>
      </c>
      <c r="I19" s="400">
        <v>0</v>
      </c>
      <c r="J19" s="400">
        <v>0</v>
      </c>
      <c r="K19" s="400">
        <v>0</v>
      </c>
      <c r="L19" s="400">
        <v>0</v>
      </c>
      <c r="M19" s="400">
        <v>0</v>
      </c>
      <c r="N19" s="400">
        <v>0</v>
      </c>
      <c r="O19" s="400">
        <v>0</v>
      </c>
      <c r="P19" s="400" t="s">
        <v>616</v>
      </c>
      <c r="Q19" s="408">
        <v>25</v>
      </c>
      <c r="R19" s="399">
        <v>100</v>
      </c>
    </row>
    <row r="20" spans="1:18" ht="25.5" thickBot="1" x14ac:dyDescent="0.25">
      <c r="A20" s="409"/>
      <c r="B20" s="406" t="s">
        <v>497</v>
      </c>
      <c r="C20" s="410">
        <v>119261</v>
      </c>
      <c r="D20" s="407" t="s">
        <v>496</v>
      </c>
      <c r="E20" s="400">
        <v>0</v>
      </c>
      <c r="F20" s="400">
        <v>0</v>
      </c>
      <c r="G20" s="400">
        <v>0</v>
      </c>
      <c r="H20" s="400">
        <v>0</v>
      </c>
      <c r="I20" s="400">
        <v>0</v>
      </c>
      <c r="J20" s="400">
        <v>0</v>
      </c>
      <c r="K20" s="400">
        <v>0</v>
      </c>
      <c r="L20" s="400">
        <v>0</v>
      </c>
      <c r="M20" s="400">
        <v>0</v>
      </c>
      <c r="N20" s="400">
        <v>0</v>
      </c>
      <c r="O20" s="400">
        <v>0</v>
      </c>
      <c r="P20" s="400">
        <v>119261</v>
      </c>
      <c r="Q20" s="408">
        <v>119261</v>
      </c>
      <c r="R20" s="399">
        <v>100</v>
      </c>
    </row>
    <row r="21" spans="1:18" ht="15" thickBot="1" x14ac:dyDescent="0.25">
      <c r="A21" s="409"/>
      <c r="B21" s="406" t="s">
        <v>498</v>
      </c>
      <c r="C21" s="410">
        <v>103200</v>
      </c>
      <c r="D21" s="407" t="s">
        <v>499</v>
      </c>
      <c r="E21" s="400">
        <v>0</v>
      </c>
      <c r="F21" s="400">
        <v>0</v>
      </c>
      <c r="G21" s="400">
        <v>0</v>
      </c>
      <c r="H21" s="400">
        <v>0</v>
      </c>
      <c r="I21" s="400">
        <v>0</v>
      </c>
      <c r="J21" s="400">
        <v>0</v>
      </c>
      <c r="K21" s="400">
        <v>0</v>
      </c>
      <c r="L21" s="400">
        <v>0</v>
      </c>
      <c r="M21" s="400">
        <v>0</v>
      </c>
      <c r="N21" s="400">
        <v>0</v>
      </c>
      <c r="O21" s="400">
        <v>0</v>
      </c>
      <c r="P21" s="400">
        <v>103200</v>
      </c>
      <c r="Q21" s="408">
        <v>103200</v>
      </c>
      <c r="R21" s="399">
        <v>100</v>
      </c>
    </row>
    <row r="22" spans="1:18" ht="15" thickBot="1" x14ac:dyDescent="0.25">
      <c r="A22" s="409"/>
      <c r="B22" s="406" t="s">
        <v>500</v>
      </c>
      <c r="C22" s="407">
        <v>165</v>
      </c>
      <c r="D22" s="407" t="s">
        <v>485</v>
      </c>
      <c r="E22" s="400">
        <v>0</v>
      </c>
      <c r="F22" s="400">
        <v>21</v>
      </c>
      <c r="G22" s="400">
        <v>15</v>
      </c>
      <c r="H22" s="400">
        <v>15</v>
      </c>
      <c r="I22" s="400">
        <v>15</v>
      </c>
      <c r="J22" s="400">
        <v>15</v>
      </c>
      <c r="K22" s="400">
        <v>15</v>
      </c>
      <c r="L22" s="400">
        <v>15</v>
      </c>
      <c r="M22" s="400">
        <v>20</v>
      </c>
      <c r="N22" s="400">
        <v>19</v>
      </c>
      <c r="O22" s="400">
        <v>15</v>
      </c>
      <c r="P22" s="400">
        <v>0</v>
      </c>
      <c r="Q22" s="408">
        <v>165</v>
      </c>
      <c r="R22" s="399">
        <v>100</v>
      </c>
    </row>
    <row r="23" spans="1:18" ht="17.25" thickBot="1" x14ac:dyDescent="0.25">
      <c r="A23" s="401"/>
      <c r="B23" s="406" t="s">
        <v>501</v>
      </c>
      <c r="C23" s="399">
        <v>5</v>
      </c>
      <c r="D23" s="399" t="s">
        <v>502</v>
      </c>
      <c r="E23" s="400">
        <v>0</v>
      </c>
      <c r="F23" s="400">
        <v>0</v>
      </c>
      <c r="G23" s="400">
        <v>0</v>
      </c>
      <c r="H23" s="400">
        <v>0</v>
      </c>
      <c r="I23" s="400">
        <v>0</v>
      </c>
      <c r="J23" s="400">
        <v>0</v>
      </c>
      <c r="K23" s="400">
        <v>0</v>
      </c>
      <c r="L23" s="400">
        <v>0</v>
      </c>
      <c r="M23" s="400">
        <v>0</v>
      </c>
      <c r="N23" s="400">
        <v>0</v>
      </c>
      <c r="O23" s="400">
        <v>0</v>
      </c>
      <c r="P23" s="400">
        <v>5</v>
      </c>
      <c r="Q23" s="411">
        <v>5</v>
      </c>
      <c r="R23" s="399">
        <v>100</v>
      </c>
    </row>
    <row r="24" spans="1:18" ht="25.5" thickBot="1" x14ac:dyDescent="0.25">
      <c r="A24" s="401"/>
      <c r="B24" s="406" t="s">
        <v>503</v>
      </c>
      <c r="C24" s="399">
        <v>475</v>
      </c>
      <c r="D24" s="399" t="s">
        <v>504</v>
      </c>
      <c r="E24" s="400">
        <v>0</v>
      </c>
      <c r="F24" s="400">
        <v>0</v>
      </c>
      <c r="G24" s="400">
        <v>0</v>
      </c>
      <c r="H24" s="400">
        <v>0</v>
      </c>
      <c r="I24" s="400">
        <v>0</v>
      </c>
      <c r="J24" s="400">
        <v>0</v>
      </c>
      <c r="K24" s="400">
        <v>0</v>
      </c>
      <c r="L24" s="400">
        <v>0</v>
      </c>
      <c r="M24" s="400">
        <v>0</v>
      </c>
      <c r="N24" s="400">
        <v>0</v>
      </c>
      <c r="O24" s="400">
        <v>0</v>
      </c>
      <c r="P24" s="400">
        <v>475</v>
      </c>
      <c r="Q24" s="411">
        <v>475</v>
      </c>
      <c r="R24" s="399">
        <v>100</v>
      </c>
    </row>
    <row r="25" spans="1:18" ht="15" thickBot="1" x14ac:dyDescent="0.25">
      <c r="A25" s="401"/>
      <c r="B25" s="406" t="s">
        <v>505</v>
      </c>
      <c r="C25" s="412">
        <v>10431000</v>
      </c>
      <c r="D25" s="399" t="s">
        <v>506</v>
      </c>
      <c r="E25" s="413">
        <v>969000</v>
      </c>
      <c r="F25" s="413">
        <v>1026000</v>
      </c>
      <c r="G25" s="413">
        <v>1026000</v>
      </c>
      <c r="H25" s="413">
        <v>798000</v>
      </c>
      <c r="I25" s="413">
        <v>969000</v>
      </c>
      <c r="J25" s="413">
        <v>1197000</v>
      </c>
      <c r="K25" s="413">
        <v>228000</v>
      </c>
      <c r="L25" s="413">
        <v>342000</v>
      </c>
      <c r="M25" s="413">
        <v>1083000</v>
      </c>
      <c r="N25" s="400">
        <v>1197000</v>
      </c>
      <c r="O25" s="400">
        <v>1083000</v>
      </c>
      <c r="P25" s="400">
        <v>513000</v>
      </c>
      <c r="Q25" s="411">
        <v>10431000</v>
      </c>
      <c r="R25" s="399">
        <v>100</v>
      </c>
    </row>
    <row r="26" spans="1:18" ht="17.25" thickBot="1" x14ac:dyDescent="0.25">
      <c r="A26" s="401"/>
      <c r="B26" s="406" t="s">
        <v>507</v>
      </c>
      <c r="C26" s="412">
        <v>21040</v>
      </c>
      <c r="D26" s="399" t="s">
        <v>508</v>
      </c>
      <c r="E26" s="413">
        <v>2104</v>
      </c>
      <c r="F26" s="413">
        <v>2104</v>
      </c>
      <c r="G26" s="413">
        <v>2104</v>
      </c>
      <c r="H26" s="413">
        <v>2104</v>
      </c>
      <c r="I26" s="413">
        <v>2104</v>
      </c>
      <c r="J26" s="413">
        <v>2104</v>
      </c>
      <c r="K26" s="413">
        <v>0</v>
      </c>
      <c r="L26" s="413">
        <v>0</v>
      </c>
      <c r="M26" s="413">
        <v>2104</v>
      </c>
      <c r="N26" s="400">
        <v>2104</v>
      </c>
      <c r="O26" s="400">
        <v>2104</v>
      </c>
      <c r="P26" s="400">
        <v>2104</v>
      </c>
      <c r="Q26" s="411">
        <v>21040</v>
      </c>
      <c r="R26" s="399">
        <v>100</v>
      </c>
    </row>
    <row r="27" spans="1:18" ht="15" thickBot="1" x14ac:dyDescent="0.25">
      <c r="A27" s="401"/>
      <c r="B27" s="406" t="s">
        <v>509</v>
      </c>
      <c r="C27" s="412">
        <v>7686000</v>
      </c>
      <c r="D27" s="399" t="s">
        <v>506</v>
      </c>
      <c r="E27" s="413">
        <v>714000</v>
      </c>
      <c r="F27" s="413">
        <v>756000</v>
      </c>
      <c r="G27" s="413">
        <v>756000</v>
      </c>
      <c r="H27" s="413">
        <v>588000</v>
      </c>
      <c r="I27" s="413">
        <v>714000</v>
      </c>
      <c r="J27" s="413">
        <v>882000</v>
      </c>
      <c r="K27" s="413">
        <v>168000</v>
      </c>
      <c r="L27" s="413">
        <v>252000</v>
      </c>
      <c r="M27" s="413">
        <v>798000</v>
      </c>
      <c r="N27" s="400">
        <v>882000</v>
      </c>
      <c r="O27" s="400">
        <v>798000</v>
      </c>
      <c r="P27" s="400">
        <v>378000</v>
      </c>
      <c r="Q27" s="411">
        <v>7686000</v>
      </c>
      <c r="R27" s="399">
        <v>100</v>
      </c>
    </row>
    <row r="28" spans="1:18" ht="17.25" thickBot="1" x14ac:dyDescent="0.25">
      <c r="A28" s="401"/>
      <c r="B28" s="406" t="s">
        <v>510</v>
      </c>
      <c r="C28" s="412">
        <v>50400</v>
      </c>
      <c r="D28" s="399" t="s">
        <v>504</v>
      </c>
      <c r="E28" s="400">
        <v>0</v>
      </c>
      <c r="F28" s="413">
        <v>8400</v>
      </c>
      <c r="G28" s="400">
        <v>0</v>
      </c>
      <c r="H28" s="413">
        <v>8400</v>
      </c>
      <c r="I28" s="400">
        <v>0</v>
      </c>
      <c r="J28" s="400">
        <v>0</v>
      </c>
      <c r="K28" s="400">
        <v>8400</v>
      </c>
      <c r="L28" s="400">
        <v>8400</v>
      </c>
      <c r="M28" s="400">
        <v>0</v>
      </c>
      <c r="N28" s="400">
        <v>8400</v>
      </c>
      <c r="O28" s="400">
        <v>0</v>
      </c>
      <c r="P28" s="400">
        <v>8400</v>
      </c>
      <c r="Q28" s="411">
        <v>50400</v>
      </c>
      <c r="R28" s="399">
        <v>100</v>
      </c>
    </row>
    <row r="29" spans="1:18" ht="17.25" thickBot="1" x14ac:dyDescent="0.25">
      <c r="A29" s="401"/>
      <c r="B29" s="406" t="s">
        <v>511</v>
      </c>
      <c r="C29" s="412">
        <v>197732</v>
      </c>
      <c r="D29" s="399" t="s">
        <v>508</v>
      </c>
      <c r="E29" s="400">
        <v>0</v>
      </c>
      <c r="F29" s="413">
        <v>32122</v>
      </c>
      <c r="G29" s="400">
        <v>0</v>
      </c>
      <c r="H29" s="413">
        <v>48183</v>
      </c>
      <c r="I29" s="400">
        <v>0</v>
      </c>
      <c r="J29" s="400">
        <v>0</v>
      </c>
      <c r="K29" s="400">
        <v>34622</v>
      </c>
      <c r="L29" s="400">
        <v>16061</v>
      </c>
      <c r="M29" s="400">
        <v>0</v>
      </c>
      <c r="N29" s="400">
        <v>32122</v>
      </c>
      <c r="O29" s="400">
        <v>0</v>
      </c>
      <c r="P29" s="400">
        <v>34622</v>
      </c>
      <c r="Q29" s="411">
        <v>197732</v>
      </c>
      <c r="R29" s="399">
        <v>100</v>
      </c>
    </row>
    <row r="30" spans="1:18" ht="25.5" thickBot="1" x14ac:dyDescent="0.25">
      <c r="A30" s="401"/>
      <c r="B30" s="406" t="s">
        <v>512</v>
      </c>
      <c r="C30" s="412">
        <v>1400</v>
      </c>
      <c r="D30" s="399" t="s">
        <v>513</v>
      </c>
      <c r="E30" s="400">
        <v>0</v>
      </c>
      <c r="F30" s="400">
        <v>180</v>
      </c>
      <c r="G30" s="400">
        <v>130</v>
      </c>
      <c r="H30" s="400">
        <v>296</v>
      </c>
      <c r="I30" s="400">
        <v>0</v>
      </c>
      <c r="J30" s="400">
        <v>0</v>
      </c>
      <c r="K30" s="400">
        <v>155</v>
      </c>
      <c r="L30" s="400">
        <v>10</v>
      </c>
      <c r="M30" s="400">
        <v>210</v>
      </c>
      <c r="N30" s="400">
        <v>210</v>
      </c>
      <c r="O30" s="400">
        <v>209</v>
      </c>
      <c r="P30" s="400">
        <v>0</v>
      </c>
      <c r="Q30" s="411">
        <v>1400</v>
      </c>
      <c r="R30" s="399">
        <v>100</v>
      </c>
    </row>
    <row r="31" spans="1:18" ht="17.25" thickBot="1" x14ac:dyDescent="0.25">
      <c r="A31" s="401"/>
      <c r="B31" s="406" t="s">
        <v>514</v>
      </c>
      <c r="C31" s="399">
        <v>5</v>
      </c>
      <c r="D31" s="399" t="s">
        <v>515</v>
      </c>
      <c r="E31" s="400">
        <v>0</v>
      </c>
      <c r="F31" s="400">
        <v>0</v>
      </c>
      <c r="G31" s="400">
        <v>0</v>
      </c>
      <c r="H31" s="400">
        <v>0</v>
      </c>
      <c r="I31" s="400">
        <v>0</v>
      </c>
      <c r="J31" s="400">
        <v>0</v>
      </c>
      <c r="K31" s="400">
        <v>0</v>
      </c>
      <c r="L31" s="400">
        <v>0</v>
      </c>
      <c r="M31" s="400">
        <v>3</v>
      </c>
      <c r="N31" s="400">
        <v>2</v>
      </c>
      <c r="O31" s="400">
        <v>0</v>
      </c>
      <c r="P31" s="400">
        <v>0</v>
      </c>
      <c r="Q31" s="411">
        <v>5</v>
      </c>
      <c r="R31" s="399">
        <v>100</v>
      </c>
    </row>
    <row r="32" spans="1:18" ht="15" thickBot="1" x14ac:dyDescent="0.25">
      <c r="A32" s="401"/>
      <c r="B32" s="406" t="s">
        <v>516</v>
      </c>
      <c r="C32" s="399">
        <v>250</v>
      </c>
      <c r="D32" s="399" t="s">
        <v>504</v>
      </c>
      <c r="E32" s="400">
        <v>0</v>
      </c>
      <c r="F32" s="400">
        <v>0</v>
      </c>
      <c r="G32" s="400">
        <v>0</v>
      </c>
      <c r="H32" s="400">
        <v>0</v>
      </c>
      <c r="I32" s="400">
        <v>0</v>
      </c>
      <c r="J32" s="400">
        <v>0</v>
      </c>
      <c r="K32" s="400">
        <v>0</v>
      </c>
      <c r="L32" s="400">
        <v>100</v>
      </c>
      <c r="M32" s="400">
        <v>0</v>
      </c>
      <c r="N32" s="400">
        <v>0</v>
      </c>
      <c r="O32" s="400">
        <v>150</v>
      </c>
      <c r="P32" s="400">
        <v>0</v>
      </c>
      <c r="Q32" s="411">
        <v>250</v>
      </c>
      <c r="R32" s="399">
        <v>100</v>
      </c>
    </row>
    <row r="33" spans="1:18" ht="15" thickBot="1" x14ac:dyDescent="0.25">
      <c r="A33" s="401"/>
      <c r="B33" s="398" t="s">
        <v>517</v>
      </c>
      <c r="C33" s="399">
        <v>15</v>
      </c>
      <c r="D33" s="399" t="s">
        <v>518</v>
      </c>
      <c r="E33" s="400">
        <v>0</v>
      </c>
      <c r="F33" s="400">
        <v>0</v>
      </c>
      <c r="G33" s="400">
        <v>0</v>
      </c>
      <c r="H33" s="400">
        <v>0</v>
      </c>
      <c r="I33" s="400">
        <v>0</v>
      </c>
      <c r="J33" s="400">
        <v>0</v>
      </c>
      <c r="K33" s="400">
        <v>0</v>
      </c>
      <c r="L33" s="400">
        <v>0</v>
      </c>
      <c r="M33" s="400">
        <v>0</v>
      </c>
      <c r="N33" s="400">
        <v>15</v>
      </c>
      <c r="O33" s="400">
        <v>0</v>
      </c>
      <c r="P33" s="400">
        <v>0</v>
      </c>
      <c r="Q33" s="411">
        <v>15</v>
      </c>
      <c r="R33" s="399">
        <v>100</v>
      </c>
    </row>
    <row r="34" spans="1:18" ht="15" thickBot="1" x14ac:dyDescent="0.25">
      <c r="A34" s="401"/>
      <c r="B34" s="406" t="s">
        <v>519</v>
      </c>
      <c r="C34" s="399">
        <v>250</v>
      </c>
      <c r="D34" s="399" t="s">
        <v>520</v>
      </c>
      <c r="E34" s="400">
        <v>0</v>
      </c>
      <c r="F34" s="400">
        <v>0</v>
      </c>
      <c r="G34" s="400">
        <v>0</v>
      </c>
      <c r="H34" s="400">
        <v>0</v>
      </c>
      <c r="I34" s="400">
        <v>0</v>
      </c>
      <c r="J34" s="400">
        <v>0</v>
      </c>
      <c r="K34" s="400">
        <v>0</v>
      </c>
      <c r="L34" s="400">
        <v>100</v>
      </c>
      <c r="M34" s="400">
        <v>0</v>
      </c>
      <c r="N34" s="400">
        <v>0</v>
      </c>
      <c r="O34" s="400">
        <v>150</v>
      </c>
      <c r="P34" s="400">
        <v>0</v>
      </c>
      <c r="Q34" s="411">
        <v>250</v>
      </c>
      <c r="R34" s="399">
        <v>100</v>
      </c>
    </row>
    <row r="35" spans="1:18" ht="15" thickBot="1" x14ac:dyDescent="0.25">
      <c r="A35" s="401"/>
      <c r="B35" s="406" t="s">
        <v>521</v>
      </c>
      <c r="C35" s="399">
        <v>180</v>
      </c>
      <c r="D35" s="399" t="s">
        <v>504</v>
      </c>
      <c r="E35" s="400">
        <v>0</v>
      </c>
      <c r="F35" s="400">
        <v>0</v>
      </c>
      <c r="G35" s="400">
        <v>0</v>
      </c>
      <c r="H35" s="400">
        <v>0</v>
      </c>
      <c r="I35" s="400">
        <v>0</v>
      </c>
      <c r="J35" s="400">
        <v>0</v>
      </c>
      <c r="K35" s="400">
        <v>0</v>
      </c>
      <c r="L35" s="400">
        <v>60</v>
      </c>
      <c r="M35" s="400">
        <v>60</v>
      </c>
      <c r="N35" s="400">
        <v>30</v>
      </c>
      <c r="O35" s="400">
        <v>30</v>
      </c>
      <c r="P35" s="400">
        <v>0</v>
      </c>
      <c r="Q35" s="411">
        <v>180</v>
      </c>
      <c r="R35" s="399">
        <v>100</v>
      </c>
    </row>
    <row r="36" spans="1:18" ht="15" thickBot="1" x14ac:dyDescent="0.25">
      <c r="A36" s="401"/>
      <c r="B36" s="406" t="s">
        <v>522</v>
      </c>
      <c r="C36" s="399">
        <v>15</v>
      </c>
      <c r="D36" s="399" t="s">
        <v>523</v>
      </c>
      <c r="E36" s="400">
        <v>0</v>
      </c>
      <c r="F36" s="400">
        <v>0</v>
      </c>
      <c r="G36" s="400">
        <v>0</v>
      </c>
      <c r="H36" s="400">
        <v>0</v>
      </c>
      <c r="I36" s="400">
        <v>0</v>
      </c>
      <c r="J36" s="400">
        <v>0</v>
      </c>
      <c r="K36" s="400">
        <v>0</v>
      </c>
      <c r="L36" s="400">
        <v>0</v>
      </c>
      <c r="M36" s="400">
        <v>0</v>
      </c>
      <c r="N36" s="400">
        <v>15</v>
      </c>
      <c r="O36" s="400">
        <v>0</v>
      </c>
      <c r="P36" s="400">
        <v>0</v>
      </c>
      <c r="Q36" s="411">
        <v>15</v>
      </c>
      <c r="R36" s="399">
        <v>100</v>
      </c>
    </row>
    <row r="37" spans="1:18" ht="15" thickBot="1" x14ac:dyDescent="0.25">
      <c r="A37" s="401"/>
      <c r="B37" s="406" t="s">
        <v>524</v>
      </c>
      <c r="C37" s="399">
        <v>15</v>
      </c>
      <c r="D37" s="399" t="s">
        <v>525</v>
      </c>
      <c r="E37" s="400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15</v>
      </c>
      <c r="O37" s="400">
        <v>0</v>
      </c>
      <c r="P37" s="400">
        <v>0</v>
      </c>
      <c r="Q37" s="411">
        <v>15</v>
      </c>
      <c r="R37" s="399">
        <v>100</v>
      </c>
    </row>
    <row r="38" spans="1:18" ht="15" thickBot="1" x14ac:dyDescent="0.25">
      <c r="A38" s="403"/>
      <c r="B38" s="404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4"/>
      <c r="R38" s="404"/>
    </row>
    <row r="39" spans="1:18" ht="66.75" thickBot="1" x14ac:dyDescent="0.25">
      <c r="A39" s="397" t="s">
        <v>526</v>
      </c>
      <c r="B39" s="406" t="s">
        <v>527</v>
      </c>
      <c r="C39" s="399">
        <v>20</v>
      </c>
      <c r="D39" s="399" t="s">
        <v>528</v>
      </c>
      <c r="E39" s="414">
        <v>0</v>
      </c>
      <c r="F39" s="414">
        <v>0</v>
      </c>
      <c r="G39" s="414">
        <v>0</v>
      </c>
      <c r="H39" s="414">
        <v>0</v>
      </c>
      <c r="I39" s="414">
        <v>0</v>
      </c>
      <c r="J39" s="414">
        <v>0</v>
      </c>
      <c r="K39" s="414">
        <v>0</v>
      </c>
      <c r="L39" s="414">
        <v>0</v>
      </c>
      <c r="M39" s="414">
        <v>0</v>
      </c>
      <c r="N39" s="414">
        <v>0</v>
      </c>
      <c r="O39" s="414">
        <v>0</v>
      </c>
      <c r="P39" s="400">
        <v>20</v>
      </c>
      <c r="Q39" s="411">
        <v>20</v>
      </c>
      <c r="R39" s="399">
        <v>100</v>
      </c>
    </row>
    <row r="40" spans="1:18" ht="17.25" thickBot="1" x14ac:dyDescent="0.25">
      <c r="A40" s="401"/>
      <c r="B40" s="406" t="s">
        <v>529</v>
      </c>
      <c r="C40" s="412">
        <v>48502</v>
      </c>
      <c r="D40" s="399" t="s">
        <v>530</v>
      </c>
      <c r="E40" s="414">
        <v>0</v>
      </c>
      <c r="F40" s="414">
        <v>0</v>
      </c>
      <c r="G40" s="414">
        <v>0</v>
      </c>
      <c r="H40" s="414">
        <v>0</v>
      </c>
      <c r="I40" s="414">
        <v>0</v>
      </c>
      <c r="J40" s="414">
        <v>0</v>
      </c>
      <c r="K40" s="414">
        <v>0</v>
      </c>
      <c r="L40" s="414">
        <v>0</v>
      </c>
      <c r="M40" s="414">
        <v>0</v>
      </c>
      <c r="N40" s="414">
        <v>0</v>
      </c>
      <c r="O40" s="414">
        <v>0</v>
      </c>
      <c r="P40" s="400">
        <v>53043</v>
      </c>
      <c r="Q40" s="411">
        <v>53043</v>
      </c>
      <c r="R40" s="399">
        <v>109.36250051544266</v>
      </c>
    </row>
    <row r="41" spans="1:18" ht="17.25" thickBot="1" x14ac:dyDescent="0.25">
      <c r="A41" s="401"/>
      <c r="B41" s="406" t="s">
        <v>531</v>
      </c>
      <c r="C41" s="412">
        <v>17154</v>
      </c>
      <c r="D41" s="399" t="s">
        <v>532</v>
      </c>
      <c r="E41" s="414">
        <v>383</v>
      </c>
      <c r="F41" s="400">
        <v>1761</v>
      </c>
      <c r="G41" s="400">
        <v>1404</v>
      </c>
      <c r="H41" s="400">
        <v>1904</v>
      </c>
      <c r="I41" s="400">
        <v>1493</v>
      </c>
      <c r="J41" s="400">
        <v>1725</v>
      </c>
      <c r="K41" s="400">
        <v>1400</v>
      </c>
      <c r="L41" s="400">
        <v>1797</v>
      </c>
      <c r="M41" s="400">
        <v>1771</v>
      </c>
      <c r="N41" s="400">
        <v>1282</v>
      </c>
      <c r="O41" s="400">
        <v>1798</v>
      </c>
      <c r="P41" s="400">
        <v>1740</v>
      </c>
      <c r="Q41" s="411">
        <v>18458</v>
      </c>
      <c r="R41" s="399">
        <v>107.60172554506238</v>
      </c>
    </row>
    <row r="42" spans="1:18" ht="15" thickBot="1" x14ac:dyDescent="0.25">
      <c r="A42" s="401"/>
      <c r="B42" s="406" t="s">
        <v>533</v>
      </c>
      <c r="C42" s="412">
        <v>319344</v>
      </c>
      <c r="D42" s="399" t="s">
        <v>534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165103</v>
      </c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167751</v>
      </c>
      <c r="Q42" s="411">
        <v>332854</v>
      </c>
      <c r="R42" s="399">
        <v>104.23054762262639</v>
      </c>
    </row>
    <row r="43" spans="1:18" ht="25.5" thickBot="1" x14ac:dyDescent="0.25">
      <c r="A43" s="401"/>
      <c r="B43" s="406" t="s">
        <v>535</v>
      </c>
      <c r="C43" s="412">
        <v>6525</v>
      </c>
      <c r="D43" s="399" t="s">
        <v>536</v>
      </c>
      <c r="E43" s="400">
        <v>33</v>
      </c>
      <c r="F43" s="400">
        <v>170</v>
      </c>
      <c r="G43" s="400">
        <v>222</v>
      </c>
      <c r="H43" s="400">
        <v>1201</v>
      </c>
      <c r="I43" s="400">
        <v>0</v>
      </c>
      <c r="J43" s="400">
        <v>0</v>
      </c>
      <c r="K43" s="400">
        <v>638</v>
      </c>
      <c r="L43" s="400">
        <v>1380</v>
      </c>
      <c r="M43" s="400">
        <v>791</v>
      </c>
      <c r="N43" s="400">
        <v>665</v>
      </c>
      <c r="O43" s="400">
        <v>1185</v>
      </c>
      <c r="P43" s="400">
        <v>1238</v>
      </c>
      <c r="Q43" s="411">
        <v>7523</v>
      </c>
      <c r="R43" s="399">
        <v>115.29501915708812</v>
      </c>
    </row>
    <row r="44" spans="1:18" ht="15" thickBot="1" x14ac:dyDescent="0.25">
      <c r="A44" s="401"/>
      <c r="B44" s="406" t="s">
        <v>537</v>
      </c>
      <c r="C44" s="399">
        <v>30</v>
      </c>
      <c r="D44" s="399" t="s">
        <v>538</v>
      </c>
      <c r="E44" s="400">
        <v>0</v>
      </c>
      <c r="F44" s="400">
        <v>0</v>
      </c>
      <c r="G44" s="400">
        <v>0</v>
      </c>
      <c r="H44" s="400">
        <v>0</v>
      </c>
      <c r="I44" s="400">
        <v>0</v>
      </c>
      <c r="J44" s="400">
        <v>15</v>
      </c>
      <c r="K44" s="400">
        <v>0</v>
      </c>
      <c r="L44" s="400">
        <v>0</v>
      </c>
      <c r="M44" s="400">
        <v>0</v>
      </c>
      <c r="N44" s="400">
        <v>0</v>
      </c>
      <c r="O44" s="400">
        <v>0</v>
      </c>
      <c r="P44" s="400">
        <v>15</v>
      </c>
      <c r="Q44" s="411">
        <v>30</v>
      </c>
      <c r="R44" s="399">
        <v>100</v>
      </c>
    </row>
    <row r="45" spans="1:18" ht="15" thickBot="1" x14ac:dyDescent="0.25">
      <c r="A45" s="401"/>
      <c r="B45" s="406" t="s">
        <v>539</v>
      </c>
      <c r="C45" s="412">
        <v>1118</v>
      </c>
      <c r="D45" s="399" t="s">
        <v>540</v>
      </c>
      <c r="E45" s="400">
        <v>0</v>
      </c>
      <c r="F45" s="400">
        <v>0</v>
      </c>
      <c r="G45" s="400">
        <v>0</v>
      </c>
      <c r="H45" s="400">
        <v>0</v>
      </c>
      <c r="I45" s="400">
        <v>0</v>
      </c>
      <c r="J45" s="400">
        <v>559</v>
      </c>
      <c r="K45" s="400">
        <v>0</v>
      </c>
      <c r="L45" s="400">
        <v>0</v>
      </c>
      <c r="M45" s="400">
        <v>0</v>
      </c>
      <c r="N45" s="400">
        <v>0</v>
      </c>
      <c r="O45" s="400">
        <v>0</v>
      </c>
      <c r="P45" s="400">
        <v>559</v>
      </c>
      <c r="Q45" s="411">
        <v>1118</v>
      </c>
      <c r="R45" s="399">
        <v>100</v>
      </c>
    </row>
    <row r="46" spans="1:18" ht="15" thickBot="1" x14ac:dyDescent="0.25">
      <c r="A46" s="401"/>
      <c r="B46" s="406" t="s">
        <v>541</v>
      </c>
      <c r="C46" s="399">
        <v>756</v>
      </c>
      <c r="D46" s="399" t="s">
        <v>542</v>
      </c>
      <c r="E46" s="400">
        <v>15</v>
      </c>
      <c r="F46" s="400">
        <v>43</v>
      </c>
      <c r="G46" s="400">
        <v>75</v>
      </c>
      <c r="H46" s="400">
        <v>70</v>
      </c>
      <c r="I46" s="400">
        <v>70</v>
      </c>
      <c r="J46" s="400">
        <v>70</v>
      </c>
      <c r="K46" s="400">
        <v>70</v>
      </c>
      <c r="L46" s="400">
        <v>89</v>
      </c>
      <c r="M46" s="400">
        <v>64</v>
      </c>
      <c r="N46" s="400">
        <v>66</v>
      </c>
      <c r="O46" s="400">
        <v>64</v>
      </c>
      <c r="P46" s="400">
        <v>63</v>
      </c>
      <c r="Q46" s="411">
        <v>759</v>
      </c>
      <c r="R46" s="399">
        <v>100.39682539682539</v>
      </c>
    </row>
    <row r="47" spans="1:18" ht="15" thickBot="1" x14ac:dyDescent="0.25">
      <c r="A47" s="401"/>
      <c r="B47" s="406" t="s">
        <v>543</v>
      </c>
      <c r="C47" s="399">
        <v>60</v>
      </c>
      <c r="D47" s="399" t="s">
        <v>544</v>
      </c>
      <c r="E47" s="400">
        <v>0</v>
      </c>
      <c r="F47" s="400">
        <v>6</v>
      </c>
      <c r="G47" s="400">
        <v>6</v>
      </c>
      <c r="H47" s="400">
        <v>6</v>
      </c>
      <c r="I47" s="400">
        <v>5</v>
      </c>
      <c r="J47" s="400">
        <v>5</v>
      </c>
      <c r="K47" s="400">
        <v>5</v>
      </c>
      <c r="L47" s="400">
        <v>6</v>
      </c>
      <c r="M47" s="400">
        <v>6</v>
      </c>
      <c r="N47" s="400">
        <v>5</v>
      </c>
      <c r="O47" s="400">
        <v>5</v>
      </c>
      <c r="P47" s="400">
        <v>5</v>
      </c>
      <c r="Q47" s="411">
        <v>60</v>
      </c>
      <c r="R47" s="399">
        <v>100</v>
      </c>
    </row>
    <row r="48" spans="1:18" ht="15" thickBot="1" x14ac:dyDescent="0.25">
      <c r="A48" s="401"/>
      <c r="B48" s="406" t="s">
        <v>545</v>
      </c>
      <c r="C48" s="412">
        <v>6508</v>
      </c>
      <c r="D48" s="399" t="s">
        <v>546</v>
      </c>
      <c r="E48" s="400">
        <v>50</v>
      </c>
      <c r="F48" s="400">
        <v>715</v>
      </c>
      <c r="G48" s="400">
        <v>638</v>
      </c>
      <c r="H48" s="400">
        <v>838</v>
      </c>
      <c r="I48" s="400">
        <v>492</v>
      </c>
      <c r="J48" s="400">
        <v>663</v>
      </c>
      <c r="K48" s="400">
        <v>426</v>
      </c>
      <c r="L48" s="400">
        <v>639</v>
      </c>
      <c r="M48" s="400">
        <v>683</v>
      </c>
      <c r="N48" s="400">
        <v>357</v>
      </c>
      <c r="O48" s="400">
        <v>983</v>
      </c>
      <c r="P48" s="400">
        <v>686</v>
      </c>
      <c r="Q48" s="411">
        <v>7170</v>
      </c>
      <c r="R48" s="399">
        <v>110.1720958819914</v>
      </c>
    </row>
    <row r="49" spans="1:18" ht="15" thickBot="1" x14ac:dyDescent="0.25">
      <c r="A49" s="401"/>
      <c r="B49" s="406" t="s">
        <v>547</v>
      </c>
      <c r="C49" s="412">
        <v>9427</v>
      </c>
      <c r="D49" s="399" t="s">
        <v>548</v>
      </c>
      <c r="E49" s="400">
        <v>300</v>
      </c>
      <c r="F49" s="400">
        <v>567</v>
      </c>
      <c r="G49" s="400">
        <v>649</v>
      </c>
      <c r="H49" s="400">
        <v>944</v>
      </c>
      <c r="I49" s="400">
        <v>946</v>
      </c>
      <c r="J49" s="400">
        <v>945</v>
      </c>
      <c r="K49" s="400">
        <v>867</v>
      </c>
      <c r="L49" s="400">
        <v>1032</v>
      </c>
      <c r="M49" s="400">
        <v>968</v>
      </c>
      <c r="N49" s="400">
        <v>829</v>
      </c>
      <c r="O49" s="400">
        <v>719</v>
      </c>
      <c r="P49" s="400">
        <v>961</v>
      </c>
      <c r="Q49" s="411">
        <v>9727</v>
      </c>
      <c r="R49" s="399">
        <v>103.18234857324705</v>
      </c>
    </row>
    <row r="50" spans="1:18" ht="17.25" thickBot="1" x14ac:dyDescent="0.25">
      <c r="A50" s="401"/>
      <c r="B50" s="406" t="s">
        <v>549</v>
      </c>
      <c r="C50" s="399">
        <v>343</v>
      </c>
      <c r="D50" s="399" t="s">
        <v>550</v>
      </c>
      <c r="E50" s="400">
        <v>13</v>
      </c>
      <c r="F50" s="400">
        <v>29</v>
      </c>
      <c r="G50" s="400">
        <v>31</v>
      </c>
      <c r="H50" s="400">
        <v>40</v>
      </c>
      <c r="I50" s="400">
        <v>37</v>
      </c>
      <c r="J50" s="400">
        <v>37</v>
      </c>
      <c r="K50" s="400">
        <v>27</v>
      </c>
      <c r="L50" s="400">
        <v>26</v>
      </c>
      <c r="M50" s="400">
        <v>45</v>
      </c>
      <c r="N50" s="400">
        <v>20</v>
      </c>
      <c r="O50" s="400">
        <v>41</v>
      </c>
      <c r="P50" s="400">
        <v>20</v>
      </c>
      <c r="Q50" s="411">
        <v>366</v>
      </c>
      <c r="R50" s="399">
        <v>106.70553935860059</v>
      </c>
    </row>
    <row r="51" spans="1:18" ht="15" thickBot="1" x14ac:dyDescent="0.25">
      <c r="A51" s="401"/>
      <c r="B51" s="406" t="s">
        <v>551</v>
      </c>
      <c r="C51" s="399">
        <v>60</v>
      </c>
      <c r="D51" s="399" t="s">
        <v>552</v>
      </c>
      <c r="E51" s="400">
        <v>5</v>
      </c>
      <c r="F51" s="400">
        <v>5</v>
      </c>
      <c r="G51" s="400">
        <v>5</v>
      </c>
      <c r="H51" s="400">
        <v>5</v>
      </c>
      <c r="I51" s="400">
        <v>5</v>
      </c>
      <c r="J51" s="400">
        <v>5</v>
      </c>
      <c r="K51" s="400">
        <v>5</v>
      </c>
      <c r="L51" s="400">
        <v>5</v>
      </c>
      <c r="M51" s="400">
        <v>5</v>
      </c>
      <c r="N51" s="400">
        <v>5</v>
      </c>
      <c r="O51" s="400">
        <v>5</v>
      </c>
      <c r="P51" s="400">
        <v>5</v>
      </c>
      <c r="Q51" s="411">
        <v>60</v>
      </c>
      <c r="R51" s="399">
        <v>100</v>
      </c>
    </row>
    <row r="52" spans="1:18" ht="15" thickBot="1" x14ac:dyDescent="0.25">
      <c r="A52" s="401"/>
      <c r="B52" s="406" t="s">
        <v>553</v>
      </c>
      <c r="C52" s="412">
        <v>315500</v>
      </c>
      <c r="D52" s="399" t="s">
        <v>554</v>
      </c>
      <c r="E52" s="400">
        <v>25085</v>
      </c>
      <c r="F52" s="400">
        <v>24010</v>
      </c>
      <c r="G52" s="400">
        <v>28276</v>
      </c>
      <c r="H52" s="400">
        <v>25130</v>
      </c>
      <c r="I52" s="400">
        <v>29409</v>
      </c>
      <c r="J52" s="400">
        <v>30980</v>
      </c>
      <c r="K52" s="400">
        <v>29527</v>
      </c>
      <c r="L52" s="400">
        <v>29413</v>
      </c>
      <c r="M52" s="400">
        <v>30513</v>
      </c>
      <c r="N52" s="400">
        <v>28352</v>
      </c>
      <c r="O52" s="400">
        <v>26247</v>
      </c>
      <c r="P52" s="400">
        <v>22108</v>
      </c>
      <c r="Q52" s="411">
        <v>329050</v>
      </c>
      <c r="R52" s="399">
        <v>104.29477020602219</v>
      </c>
    </row>
    <row r="53" spans="1:18" ht="15" thickBot="1" x14ac:dyDescent="0.25">
      <c r="A53" s="401"/>
      <c r="B53" s="406" t="s">
        <v>555</v>
      </c>
      <c r="C53" s="412">
        <v>3200</v>
      </c>
      <c r="D53" s="399" t="s">
        <v>556</v>
      </c>
      <c r="E53" s="400">
        <v>250</v>
      </c>
      <c r="F53" s="400">
        <v>300</v>
      </c>
      <c r="G53" s="400">
        <v>400</v>
      </c>
      <c r="H53" s="400">
        <v>400</v>
      </c>
      <c r="I53" s="400">
        <v>311</v>
      </c>
      <c r="J53" s="400">
        <v>350</v>
      </c>
      <c r="K53" s="400">
        <v>210</v>
      </c>
      <c r="L53" s="400">
        <v>320</v>
      </c>
      <c r="M53" s="400">
        <v>317</v>
      </c>
      <c r="N53" s="400">
        <v>316</v>
      </c>
      <c r="O53" s="400">
        <v>262</v>
      </c>
      <c r="P53" s="400">
        <v>158</v>
      </c>
      <c r="Q53" s="411">
        <v>3594</v>
      </c>
      <c r="R53" s="399">
        <v>112.3125</v>
      </c>
    </row>
    <row r="54" spans="1:18" ht="17.25" thickBot="1" x14ac:dyDescent="0.25">
      <c r="A54" s="401"/>
      <c r="B54" s="406" t="s">
        <v>557</v>
      </c>
      <c r="C54" s="399">
        <v>400</v>
      </c>
      <c r="D54" s="399" t="s">
        <v>558</v>
      </c>
      <c r="E54" s="400">
        <v>19</v>
      </c>
      <c r="F54" s="400">
        <v>35</v>
      </c>
      <c r="G54" s="400">
        <v>40</v>
      </c>
      <c r="H54" s="400">
        <v>37</v>
      </c>
      <c r="I54" s="400">
        <v>60</v>
      </c>
      <c r="J54" s="400">
        <v>60</v>
      </c>
      <c r="K54" s="400">
        <v>60</v>
      </c>
      <c r="L54" s="400">
        <v>50</v>
      </c>
      <c r="M54" s="400">
        <v>50</v>
      </c>
      <c r="N54" s="400">
        <v>55</v>
      </c>
      <c r="O54" s="400">
        <v>53</v>
      </c>
      <c r="P54" s="400">
        <v>50</v>
      </c>
      <c r="Q54" s="411">
        <v>569</v>
      </c>
      <c r="R54" s="399">
        <v>142.25</v>
      </c>
    </row>
    <row r="55" spans="1:18" ht="17.25" thickBot="1" x14ac:dyDescent="0.25">
      <c r="A55" s="401"/>
      <c r="B55" s="406" t="s">
        <v>559</v>
      </c>
      <c r="C55" s="399">
        <v>100</v>
      </c>
      <c r="D55" s="399" t="s">
        <v>560</v>
      </c>
      <c r="E55" s="400">
        <v>4</v>
      </c>
      <c r="F55" s="400">
        <v>3</v>
      </c>
      <c r="G55" s="400">
        <v>7</v>
      </c>
      <c r="H55" s="400">
        <v>13</v>
      </c>
      <c r="I55" s="400">
        <v>13</v>
      </c>
      <c r="J55" s="400">
        <v>13</v>
      </c>
      <c r="K55" s="400">
        <v>13</v>
      </c>
      <c r="L55" s="400">
        <v>12</v>
      </c>
      <c r="M55" s="400">
        <v>13</v>
      </c>
      <c r="N55" s="400">
        <v>4</v>
      </c>
      <c r="O55" s="400">
        <v>3</v>
      </c>
      <c r="P55" s="400">
        <v>0</v>
      </c>
      <c r="Q55" s="411">
        <v>98</v>
      </c>
      <c r="R55" s="399">
        <v>98</v>
      </c>
    </row>
    <row r="56" spans="1:18" ht="15" thickBot="1" x14ac:dyDescent="0.25">
      <c r="A56" s="401"/>
      <c r="B56" s="406" t="s">
        <v>561</v>
      </c>
      <c r="C56" s="399">
        <v>144</v>
      </c>
      <c r="D56" s="399" t="s">
        <v>502</v>
      </c>
      <c r="E56" s="400">
        <v>0</v>
      </c>
      <c r="F56" s="400">
        <v>39</v>
      </c>
      <c r="G56" s="400">
        <v>15</v>
      </c>
      <c r="H56" s="400">
        <v>15</v>
      </c>
      <c r="I56" s="400">
        <v>14</v>
      </c>
      <c r="J56" s="400">
        <v>15</v>
      </c>
      <c r="K56" s="400">
        <v>0</v>
      </c>
      <c r="L56" s="400">
        <v>10</v>
      </c>
      <c r="M56" s="400">
        <v>11</v>
      </c>
      <c r="N56" s="400">
        <v>10</v>
      </c>
      <c r="O56" s="400">
        <v>10</v>
      </c>
      <c r="P56" s="400">
        <v>5</v>
      </c>
      <c r="Q56" s="411">
        <v>144</v>
      </c>
      <c r="R56" s="399">
        <v>100</v>
      </c>
    </row>
    <row r="57" spans="1:18" ht="15" thickBot="1" x14ac:dyDescent="0.25">
      <c r="A57" s="401"/>
      <c r="B57" s="406" t="s">
        <v>562</v>
      </c>
      <c r="C57" s="412">
        <v>10648</v>
      </c>
      <c r="D57" s="399" t="s">
        <v>520</v>
      </c>
      <c r="E57" s="400">
        <v>474</v>
      </c>
      <c r="F57" s="400">
        <v>874</v>
      </c>
      <c r="G57" s="400">
        <v>800</v>
      </c>
      <c r="H57" s="400">
        <v>800</v>
      </c>
      <c r="I57" s="400">
        <v>912</v>
      </c>
      <c r="J57" s="400">
        <v>900</v>
      </c>
      <c r="K57" s="400">
        <v>900</v>
      </c>
      <c r="L57" s="400">
        <v>1200</v>
      </c>
      <c r="M57" s="400">
        <v>1200</v>
      </c>
      <c r="N57" s="400">
        <v>1200</v>
      </c>
      <c r="O57" s="400">
        <v>1104</v>
      </c>
      <c r="P57" s="400">
        <v>800</v>
      </c>
      <c r="Q57" s="411">
        <v>11164</v>
      </c>
      <c r="R57" s="399">
        <v>104.84598046581517</v>
      </c>
    </row>
    <row r="58" spans="1:18" ht="17.25" thickBot="1" x14ac:dyDescent="0.25">
      <c r="A58" s="401"/>
      <c r="B58" s="406" t="s">
        <v>563</v>
      </c>
      <c r="C58" s="412">
        <v>2298</v>
      </c>
      <c r="D58" s="399" t="s">
        <v>564</v>
      </c>
      <c r="E58" s="400">
        <v>9</v>
      </c>
      <c r="F58" s="400">
        <v>190</v>
      </c>
      <c r="G58" s="400">
        <v>200</v>
      </c>
      <c r="H58" s="400">
        <v>260</v>
      </c>
      <c r="I58" s="400">
        <v>28</v>
      </c>
      <c r="J58" s="400">
        <v>27</v>
      </c>
      <c r="K58" s="400">
        <v>60</v>
      </c>
      <c r="L58" s="400">
        <v>250</v>
      </c>
      <c r="M58" s="400">
        <v>480</v>
      </c>
      <c r="N58" s="400">
        <v>460</v>
      </c>
      <c r="O58" s="400">
        <v>829</v>
      </c>
      <c r="P58" s="400">
        <v>250</v>
      </c>
      <c r="Q58" s="411">
        <v>3043</v>
      </c>
      <c r="R58" s="399">
        <v>132.41949521322888</v>
      </c>
    </row>
    <row r="59" spans="1:18" ht="17.25" thickBot="1" x14ac:dyDescent="0.25">
      <c r="A59" s="401"/>
      <c r="B59" s="406" t="s">
        <v>565</v>
      </c>
      <c r="C59" s="399">
        <v>60</v>
      </c>
      <c r="D59" s="399" t="s">
        <v>513</v>
      </c>
      <c r="E59" s="400">
        <v>0</v>
      </c>
      <c r="F59" s="400">
        <v>6</v>
      </c>
      <c r="G59" s="400">
        <v>6</v>
      </c>
      <c r="H59" s="400">
        <v>6</v>
      </c>
      <c r="I59" s="400">
        <v>5</v>
      </c>
      <c r="J59" s="400">
        <v>5</v>
      </c>
      <c r="K59" s="400">
        <v>5</v>
      </c>
      <c r="L59" s="400">
        <v>6</v>
      </c>
      <c r="M59" s="400">
        <v>6</v>
      </c>
      <c r="N59" s="400">
        <v>6</v>
      </c>
      <c r="O59" s="400">
        <v>6</v>
      </c>
      <c r="P59" s="400">
        <v>5</v>
      </c>
      <c r="Q59" s="411">
        <v>62</v>
      </c>
      <c r="R59" s="399">
        <v>103.33333333333333</v>
      </c>
    </row>
    <row r="60" spans="1:18" ht="17.25" thickBot="1" x14ac:dyDescent="0.25">
      <c r="A60" s="401"/>
      <c r="B60" s="406" t="s">
        <v>566</v>
      </c>
      <c r="C60" s="399">
        <v>160</v>
      </c>
      <c r="D60" s="399" t="s">
        <v>567</v>
      </c>
      <c r="E60" s="400">
        <v>79</v>
      </c>
      <c r="F60" s="400">
        <v>160</v>
      </c>
      <c r="G60" s="400">
        <v>160</v>
      </c>
      <c r="H60" s="400">
        <v>160</v>
      </c>
      <c r="I60" s="400">
        <v>155</v>
      </c>
      <c r="J60" s="400">
        <v>155</v>
      </c>
      <c r="K60" s="400">
        <v>145</v>
      </c>
      <c r="L60" s="400">
        <v>159</v>
      </c>
      <c r="M60" s="400">
        <v>140</v>
      </c>
      <c r="N60" s="400">
        <v>145</v>
      </c>
      <c r="O60" s="400">
        <v>155</v>
      </c>
      <c r="P60" s="400">
        <v>170</v>
      </c>
      <c r="Q60" s="411">
        <v>148.58333333333334</v>
      </c>
      <c r="R60" s="399">
        <v>92.864583333333343</v>
      </c>
    </row>
    <row r="61" spans="1:18" ht="25.5" thickBot="1" x14ac:dyDescent="0.25">
      <c r="A61" s="401"/>
      <c r="B61" s="406" t="s">
        <v>568</v>
      </c>
      <c r="C61" s="412">
        <v>1814</v>
      </c>
      <c r="D61" s="399" t="s">
        <v>569</v>
      </c>
      <c r="E61" s="400">
        <v>78</v>
      </c>
      <c r="F61" s="400">
        <v>160</v>
      </c>
      <c r="G61" s="400">
        <v>149</v>
      </c>
      <c r="H61" s="400">
        <v>167</v>
      </c>
      <c r="I61" s="400">
        <v>143</v>
      </c>
      <c r="J61" s="400">
        <v>171</v>
      </c>
      <c r="K61" s="400">
        <v>150</v>
      </c>
      <c r="L61" s="400">
        <v>150</v>
      </c>
      <c r="M61" s="400">
        <v>160</v>
      </c>
      <c r="N61" s="400">
        <v>160</v>
      </c>
      <c r="O61" s="400">
        <v>160</v>
      </c>
      <c r="P61" s="400">
        <v>175</v>
      </c>
      <c r="Q61" s="411">
        <v>1823</v>
      </c>
      <c r="R61" s="399">
        <v>100.49614112458654</v>
      </c>
    </row>
    <row r="62" spans="1:18" ht="15" thickBot="1" x14ac:dyDescent="0.25">
      <c r="A62" s="401"/>
      <c r="B62" s="406" t="s">
        <v>570</v>
      </c>
      <c r="C62" s="412">
        <v>3170</v>
      </c>
      <c r="D62" s="399" t="s">
        <v>571</v>
      </c>
      <c r="E62" s="400">
        <v>0</v>
      </c>
      <c r="F62" s="400">
        <v>300</v>
      </c>
      <c r="G62" s="400">
        <v>0</v>
      </c>
      <c r="H62" s="400">
        <v>300</v>
      </c>
      <c r="I62" s="400">
        <v>0</v>
      </c>
      <c r="J62" s="400">
        <v>155</v>
      </c>
      <c r="K62" s="400">
        <v>0</v>
      </c>
      <c r="L62" s="400">
        <v>1820</v>
      </c>
      <c r="M62" s="400">
        <v>0</v>
      </c>
      <c r="N62" s="400">
        <v>300</v>
      </c>
      <c r="O62" s="400">
        <v>0</v>
      </c>
      <c r="P62" s="400">
        <v>300</v>
      </c>
      <c r="Q62" s="411">
        <v>3175</v>
      </c>
      <c r="R62" s="399">
        <v>100.15772870662461</v>
      </c>
    </row>
    <row r="63" spans="1:18" ht="17.25" thickBot="1" x14ac:dyDescent="0.25">
      <c r="A63" s="401"/>
      <c r="B63" s="406" t="s">
        <v>572</v>
      </c>
      <c r="C63" s="399">
        <v>389</v>
      </c>
      <c r="D63" s="399" t="s">
        <v>573</v>
      </c>
      <c r="E63" s="400">
        <v>22</v>
      </c>
      <c r="F63" s="400">
        <v>40</v>
      </c>
      <c r="G63" s="400">
        <v>34</v>
      </c>
      <c r="H63" s="400">
        <v>34</v>
      </c>
      <c r="I63" s="400">
        <v>22</v>
      </c>
      <c r="J63" s="400">
        <v>35</v>
      </c>
      <c r="K63" s="400">
        <v>15</v>
      </c>
      <c r="L63" s="400">
        <v>28</v>
      </c>
      <c r="M63" s="400">
        <v>38</v>
      </c>
      <c r="N63" s="400">
        <v>34</v>
      </c>
      <c r="O63" s="400">
        <v>34</v>
      </c>
      <c r="P63" s="400">
        <v>45</v>
      </c>
      <c r="Q63" s="411">
        <v>381</v>
      </c>
      <c r="R63" s="399">
        <v>97.943444730077118</v>
      </c>
    </row>
    <row r="64" spans="1:18" ht="15" thickBot="1" x14ac:dyDescent="0.25">
      <c r="A64" s="401"/>
      <c r="B64" s="406" t="s">
        <v>574</v>
      </c>
      <c r="C64" s="399">
        <v>40</v>
      </c>
      <c r="D64" s="399" t="s">
        <v>575</v>
      </c>
      <c r="E64" s="400">
        <v>0</v>
      </c>
      <c r="F64" s="400">
        <v>0</v>
      </c>
      <c r="G64" s="400">
        <v>0</v>
      </c>
      <c r="H64" s="400">
        <v>13</v>
      </c>
      <c r="I64" s="400">
        <v>0</v>
      </c>
      <c r="J64" s="400">
        <v>0</v>
      </c>
      <c r="K64" s="400">
        <v>0</v>
      </c>
      <c r="L64" s="400">
        <v>13</v>
      </c>
      <c r="M64" s="400">
        <v>0</v>
      </c>
      <c r="N64" s="400">
        <v>0</v>
      </c>
      <c r="O64" s="400">
        <v>0</v>
      </c>
      <c r="P64" s="400">
        <v>13</v>
      </c>
      <c r="Q64" s="411">
        <v>39</v>
      </c>
      <c r="R64" s="399">
        <v>97.5</v>
      </c>
    </row>
    <row r="65" spans="1:19" ht="17.25" thickBot="1" x14ac:dyDescent="0.25">
      <c r="A65" s="401"/>
      <c r="B65" s="406" t="s">
        <v>576</v>
      </c>
      <c r="C65" s="399">
        <v>27</v>
      </c>
      <c r="D65" s="399" t="s">
        <v>577</v>
      </c>
      <c r="E65" s="400">
        <v>0</v>
      </c>
      <c r="F65" s="400">
        <v>3</v>
      </c>
      <c r="G65" s="400">
        <v>3</v>
      </c>
      <c r="H65" s="400">
        <v>2</v>
      </c>
      <c r="I65" s="400">
        <v>2</v>
      </c>
      <c r="J65" s="400">
        <v>2</v>
      </c>
      <c r="K65" s="400">
        <v>3</v>
      </c>
      <c r="L65" s="400">
        <v>3</v>
      </c>
      <c r="M65" s="400">
        <v>3</v>
      </c>
      <c r="N65" s="400">
        <v>3</v>
      </c>
      <c r="O65" s="400">
        <v>3</v>
      </c>
      <c r="P65" s="400">
        <v>2</v>
      </c>
      <c r="Q65" s="411">
        <v>29</v>
      </c>
      <c r="R65" s="399">
        <v>107.4074074074074</v>
      </c>
    </row>
    <row r="66" spans="1:19" ht="15" thickBot="1" x14ac:dyDescent="0.25">
      <c r="A66" s="401"/>
      <c r="B66" s="406" t="s">
        <v>578</v>
      </c>
      <c r="C66" s="399">
        <v>27</v>
      </c>
      <c r="D66" s="399" t="s">
        <v>515</v>
      </c>
      <c r="E66" s="400">
        <v>0</v>
      </c>
      <c r="F66" s="400">
        <v>0</v>
      </c>
      <c r="G66" s="400">
        <v>0</v>
      </c>
      <c r="H66" s="400">
        <v>0</v>
      </c>
      <c r="I66" s="400">
        <v>0</v>
      </c>
      <c r="J66" s="400">
        <v>0</v>
      </c>
      <c r="K66" s="400">
        <v>0</v>
      </c>
      <c r="L66" s="400">
        <v>0</v>
      </c>
      <c r="M66" s="400">
        <v>0</v>
      </c>
      <c r="N66" s="400">
        <v>0</v>
      </c>
      <c r="O66" s="400">
        <v>24</v>
      </c>
      <c r="P66" s="400">
        <v>0</v>
      </c>
      <c r="Q66" s="411">
        <v>24</v>
      </c>
      <c r="R66" s="399">
        <v>88.888888888888886</v>
      </c>
    </row>
    <row r="67" spans="1:19" ht="15" thickBot="1" x14ac:dyDescent="0.25">
      <c r="A67" s="403"/>
      <c r="B67" s="404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4"/>
      <c r="R67" s="404"/>
      <c r="S67" s="404"/>
    </row>
    <row r="68" spans="1:19" ht="75" thickBot="1" x14ac:dyDescent="0.25">
      <c r="A68" s="397" t="s">
        <v>579</v>
      </c>
      <c r="B68" s="406" t="s">
        <v>580</v>
      </c>
      <c r="C68" s="399">
        <v>28</v>
      </c>
      <c r="D68" s="399" t="s">
        <v>528</v>
      </c>
      <c r="E68" s="400">
        <v>0</v>
      </c>
      <c r="F68" s="400">
        <v>0</v>
      </c>
      <c r="G68" s="400">
        <v>0</v>
      </c>
      <c r="H68" s="400">
        <v>0</v>
      </c>
      <c r="I68" s="400">
        <v>0</v>
      </c>
      <c r="J68" s="400">
        <v>0</v>
      </c>
      <c r="K68" s="400">
        <v>0</v>
      </c>
      <c r="L68" s="400">
        <v>0</v>
      </c>
      <c r="M68" s="400">
        <v>0</v>
      </c>
      <c r="N68" s="400">
        <v>0</v>
      </c>
      <c r="O68" s="400">
        <v>0</v>
      </c>
      <c r="P68" s="400">
        <v>28</v>
      </c>
      <c r="Q68" s="411">
        <v>28</v>
      </c>
      <c r="R68" s="399">
        <v>100</v>
      </c>
    </row>
    <row r="69" spans="1:19" ht="25.5" thickBot="1" x14ac:dyDescent="0.25">
      <c r="A69" s="401"/>
      <c r="B69" s="406" t="s">
        <v>581</v>
      </c>
      <c r="C69" s="412">
        <v>19230</v>
      </c>
      <c r="D69" s="399" t="s">
        <v>530</v>
      </c>
      <c r="E69" s="415">
        <v>0</v>
      </c>
      <c r="F69" s="415">
        <v>0</v>
      </c>
      <c r="G69" s="415">
        <v>0</v>
      </c>
      <c r="H69" s="415">
        <v>0</v>
      </c>
      <c r="I69" s="415">
        <v>0</v>
      </c>
      <c r="J69" s="415">
        <v>0</v>
      </c>
      <c r="K69" s="415">
        <v>0</v>
      </c>
      <c r="L69" s="415">
        <v>0</v>
      </c>
      <c r="M69" s="415">
        <v>0</v>
      </c>
      <c r="N69" s="415">
        <v>0</v>
      </c>
      <c r="O69" s="415">
        <v>0</v>
      </c>
      <c r="P69" s="415">
        <v>20378</v>
      </c>
      <c r="Q69" s="411">
        <v>20378</v>
      </c>
      <c r="R69" s="399">
        <v>105.96983879355174</v>
      </c>
    </row>
    <row r="70" spans="1:19" ht="17.25" thickBot="1" x14ac:dyDescent="0.25">
      <c r="A70" s="401"/>
      <c r="B70" s="406" t="s">
        <v>582</v>
      </c>
      <c r="C70" s="412">
        <v>15022</v>
      </c>
      <c r="D70" s="399" t="s">
        <v>491</v>
      </c>
      <c r="E70" s="400">
        <v>0</v>
      </c>
      <c r="F70" s="400">
        <v>0</v>
      </c>
      <c r="G70" s="400">
        <v>3512</v>
      </c>
      <c r="H70" s="400">
        <v>0</v>
      </c>
      <c r="I70" s="400">
        <v>0</v>
      </c>
      <c r="J70" s="400">
        <v>3832</v>
      </c>
      <c r="K70" s="400">
        <v>0</v>
      </c>
      <c r="L70" s="400">
        <v>0</v>
      </c>
      <c r="M70" s="400">
        <v>3890</v>
      </c>
      <c r="N70" s="400">
        <v>0</v>
      </c>
      <c r="O70" s="400">
        <v>0</v>
      </c>
      <c r="P70" s="400">
        <v>3806</v>
      </c>
      <c r="Q70" s="411">
        <v>15040</v>
      </c>
      <c r="R70" s="399">
        <v>100.1198242577553</v>
      </c>
    </row>
    <row r="71" spans="1:19" ht="17.25" thickBot="1" x14ac:dyDescent="0.25">
      <c r="A71" s="401"/>
      <c r="B71" s="406" t="s">
        <v>583</v>
      </c>
      <c r="C71" s="399">
        <v>605</v>
      </c>
      <c r="D71" s="399" t="s">
        <v>485</v>
      </c>
      <c r="E71" s="400">
        <v>0</v>
      </c>
      <c r="F71" s="400">
        <v>0</v>
      </c>
      <c r="G71" s="400">
        <v>129</v>
      </c>
      <c r="H71" s="400">
        <v>0</v>
      </c>
      <c r="I71" s="400">
        <v>0</v>
      </c>
      <c r="J71" s="400">
        <v>165</v>
      </c>
      <c r="K71" s="400">
        <v>0</v>
      </c>
      <c r="L71" s="400">
        <v>0</v>
      </c>
      <c r="M71" s="400">
        <v>164</v>
      </c>
      <c r="N71" s="400">
        <v>0</v>
      </c>
      <c r="O71" s="400">
        <v>0</v>
      </c>
      <c r="P71" s="400">
        <v>147</v>
      </c>
      <c r="Q71" s="411">
        <v>605</v>
      </c>
      <c r="R71" s="399">
        <v>100</v>
      </c>
    </row>
    <row r="72" spans="1:19" ht="17.25" thickBot="1" x14ac:dyDescent="0.25">
      <c r="A72" s="401"/>
      <c r="B72" s="406" t="s">
        <v>584</v>
      </c>
      <c r="C72" s="399">
        <v>3</v>
      </c>
      <c r="D72" s="399" t="s">
        <v>423</v>
      </c>
      <c r="E72" s="400">
        <v>0</v>
      </c>
      <c r="F72" s="400">
        <v>0</v>
      </c>
      <c r="G72" s="400">
        <v>1</v>
      </c>
      <c r="H72" s="400">
        <v>0</v>
      </c>
      <c r="I72" s="400">
        <v>0</v>
      </c>
      <c r="J72" s="400">
        <v>0</v>
      </c>
      <c r="K72" s="400">
        <v>0</v>
      </c>
      <c r="L72" s="400">
        <v>0</v>
      </c>
      <c r="M72" s="400">
        <v>1</v>
      </c>
      <c r="N72" s="400">
        <v>0</v>
      </c>
      <c r="O72" s="400">
        <v>0</v>
      </c>
      <c r="P72" s="400">
        <v>1</v>
      </c>
      <c r="Q72" s="411">
        <v>3</v>
      </c>
      <c r="R72" s="399">
        <v>100</v>
      </c>
    </row>
    <row r="73" spans="1:19" ht="15" thickBot="1" x14ac:dyDescent="0.25">
      <c r="A73" s="401"/>
      <c r="B73" s="406" t="s">
        <v>585</v>
      </c>
      <c r="C73" s="412">
        <v>8512</v>
      </c>
      <c r="D73" s="399" t="s">
        <v>586</v>
      </c>
      <c r="E73" s="400">
        <v>604</v>
      </c>
      <c r="F73" s="400">
        <v>673</v>
      </c>
      <c r="G73" s="400">
        <v>677</v>
      </c>
      <c r="H73" s="400">
        <v>705</v>
      </c>
      <c r="I73" s="400">
        <v>735</v>
      </c>
      <c r="J73" s="400">
        <v>715</v>
      </c>
      <c r="K73" s="400">
        <v>750</v>
      </c>
      <c r="L73" s="400">
        <v>724</v>
      </c>
      <c r="M73" s="400">
        <v>755</v>
      </c>
      <c r="N73" s="400">
        <v>812</v>
      </c>
      <c r="O73" s="400">
        <v>707</v>
      </c>
      <c r="P73" s="400">
        <v>686</v>
      </c>
      <c r="Q73" s="411">
        <v>8543</v>
      </c>
      <c r="R73" s="399">
        <v>100.36419172932331</v>
      </c>
    </row>
    <row r="74" spans="1:19" ht="15" thickBot="1" x14ac:dyDescent="0.25">
      <c r="A74" s="401"/>
      <c r="B74" s="406" t="s">
        <v>587</v>
      </c>
      <c r="C74" s="399">
        <v>621</v>
      </c>
      <c r="D74" s="399" t="s">
        <v>588</v>
      </c>
      <c r="E74" s="400">
        <v>35</v>
      </c>
      <c r="F74" s="400">
        <v>45</v>
      </c>
      <c r="G74" s="400">
        <v>47</v>
      </c>
      <c r="H74" s="400">
        <v>53</v>
      </c>
      <c r="I74" s="400">
        <v>63</v>
      </c>
      <c r="J74" s="400">
        <v>62</v>
      </c>
      <c r="K74" s="400">
        <v>48</v>
      </c>
      <c r="L74" s="400">
        <v>61</v>
      </c>
      <c r="M74" s="400">
        <v>58</v>
      </c>
      <c r="N74" s="400">
        <v>60</v>
      </c>
      <c r="O74" s="400">
        <v>62</v>
      </c>
      <c r="P74" s="400">
        <v>52</v>
      </c>
      <c r="Q74" s="411">
        <v>646</v>
      </c>
      <c r="R74" s="399">
        <v>104.02576489533011</v>
      </c>
    </row>
    <row r="75" spans="1:19" ht="15" thickBot="1" x14ac:dyDescent="0.25">
      <c r="A75" s="401"/>
      <c r="B75" s="406" t="s">
        <v>589</v>
      </c>
      <c r="C75" s="399">
        <v>121</v>
      </c>
      <c r="D75" s="399" t="s">
        <v>590</v>
      </c>
      <c r="E75" s="400">
        <v>5</v>
      </c>
      <c r="F75" s="400">
        <v>7</v>
      </c>
      <c r="G75" s="400">
        <v>8</v>
      </c>
      <c r="H75" s="400">
        <v>13</v>
      </c>
      <c r="I75" s="400">
        <v>13</v>
      </c>
      <c r="J75" s="400">
        <v>10</v>
      </c>
      <c r="K75" s="400">
        <v>12</v>
      </c>
      <c r="L75" s="400">
        <v>15</v>
      </c>
      <c r="M75" s="400">
        <v>11</v>
      </c>
      <c r="N75" s="400">
        <v>13</v>
      </c>
      <c r="O75" s="400">
        <v>10</v>
      </c>
      <c r="P75" s="400">
        <v>7</v>
      </c>
      <c r="Q75" s="411">
        <v>124</v>
      </c>
      <c r="R75" s="399">
        <v>102.47933884297521</v>
      </c>
    </row>
    <row r="76" spans="1:19" ht="17.25" thickBot="1" x14ac:dyDescent="0.25">
      <c r="A76" s="401"/>
      <c r="B76" s="406" t="s">
        <v>591</v>
      </c>
      <c r="C76" s="399">
        <v>230</v>
      </c>
      <c r="D76" s="399" t="s">
        <v>592</v>
      </c>
      <c r="E76" s="400">
        <v>8</v>
      </c>
      <c r="F76" s="400">
        <v>12</v>
      </c>
      <c r="G76" s="400">
        <v>7</v>
      </c>
      <c r="H76" s="400">
        <v>18</v>
      </c>
      <c r="I76" s="400">
        <v>24</v>
      </c>
      <c r="J76" s="400">
        <v>15</v>
      </c>
      <c r="K76" s="400">
        <v>20</v>
      </c>
      <c r="L76" s="400">
        <v>16</v>
      </c>
      <c r="M76" s="400">
        <v>17</v>
      </c>
      <c r="N76" s="400">
        <v>7</v>
      </c>
      <c r="O76" s="400">
        <v>21</v>
      </c>
      <c r="P76" s="400">
        <v>6</v>
      </c>
      <c r="Q76" s="411">
        <v>171</v>
      </c>
      <c r="R76" s="399">
        <v>74.347826086956516</v>
      </c>
    </row>
    <row r="77" spans="1:19" ht="15" thickBot="1" x14ac:dyDescent="0.25">
      <c r="A77" s="401"/>
      <c r="B77" s="406" t="s">
        <v>593</v>
      </c>
      <c r="C77" s="399">
        <v>120</v>
      </c>
      <c r="D77" s="399" t="s">
        <v>594</v>
      </c>
      <c r="E77" s="400">
        <v>18</v>
      </c>
      <c r="F77" s="400">
        <v>20</v>
      </c>
      <c r="G77" s="400">
        <v>23</v>
      </c>
      <c r="H77" s="400">
        <v>22</v>
      </c>
      <c r="I77" s="400">
        <v>20</v>
      </c>
      <c r="J77" s="400">
        <v>22</v>
      </c>
      <c r="K77" s="400">
        <v>22</v>
      </c>
      <c r="L77" s="400">
        <v>24</v>
      </c>
      <c r="M77" s="400">
        <v>21</v>
      </c>
      <c r="N77" s="400">
        <v>20</v>
      </c>
      <c r="O77" s="400">
        <v>23</v>
      </c>
      <c r="P77" s="400">
        <v>18</v>
      </c>
      <c r="Q77" s="411">
        <v>253</v>
      </c>
      <c r="R77" s="399">
        <v>210.83333333333334</v>
      </c>
    </row>
    <row r="78" spans="1:19" ht="17.25" thickBot="1" x14ac:dyDescent="0.25">
      <c r="A78" s="401"/>
      <c r="B78" s="406" t="s">
        <v>595</v>
      </c>
      <c r="C78" s="399">
        <v>160</v>
      </c>
      <c r="D78" s="399" t="s">
        <v>596</v>
      </c>
      <c r="E78" s="400">
        <v>12</v>
      </c>
      <c r="F78" s="400">
        <v>13</v>
      </c>
      <c r="G78" s="400">
        <v>5</v>
      </c>
      <c r="H78" s="400">
        <v>8</v>
      </c>
      <c r="I78" s="400">
        <v>8</v>
      </c>
      <c r="J78" s="400">
        <v>22</v>
      </c>
      <c r="K78" s="400">
        <v>20</v>
      </c>
      <c r="L78" s="400">
        <v>24</v>
      </c>
      <c r="M78" s="400">
        <v>9</v>
      </c>
      <c r="N78" s="400">
        <v>11</v>
      </c>
      <c r="O78" s="400">
        <v>20</v>
      </c>
      <c r="P78" s="400">
        <v>13</v>
      </c>
      <c r="Q78" s="411">
        <v>165</v>
      </c>
      <c r="R78" s="399">
        <v>103.125</v>
      </c>
    </row>
    <row r="79" spans="1:19" ht="17.25" thickBot="1" x14ac:dyDescent="0.25">
      <c r="A79" s="401"/>
      <c r="B79" s="406" t="s">
        <v>597</v>
      </c>
      <c r="C79" s="399">
        <v>12</v>
      </c>
      <c r="D79" s="399" t="s">
        <v>550</v>
      </c>
      <c r="E79" s="400">
        <v>0</v>
      </c>
      <c r="F79" s="400">
        <v>0</v>
      </c>
      <c r="G79" s="400">
        <v>3</v>
      </c>
      <c r="H79" s="400">
        <v>0</v>
      </c>
      <c r="I79" s="400">
        <v>0</v>
      </c>
      <c r="J79" s="400">
        <v>3</v>
      </c>
      <c r="K79" s="400">
        <v>0</v>
      </c>
      <c r="L79" s="400">
        <v>0</v>
      </c>
      <c r="M79" s="400">
        <v>3</v>
      </c>
      <c r="N79" s="400">
        <v>0</v>
      </c>
      <c r="O79" s="400">
        <v>0</v>
      </c>
      <c r="P79" s="400">
        <v>3</v>
      </c>
      <c r="Q79" s="411">
        <v>12</v>
      </c>
      <c r="R79" s="399">
        <v>100</v>
      </c>
    </row>
    <row r="80" spans="1:19" ht="15" thickBot="1" x14ac:dyDescent="0.25">
      <c r="A80" s="401"/>
      <c r="B80" s="406" t="s">
        <v>598</v>
      </c>
      <c r="C80" s="399">
        <v>20</v>
      </c>
      <c r="D80" s="399" t="s">
        <v>502</v>
      </c>
      <c r="E80" s="400">
        <v>0</v>
      </c>
      <c r="F80" s="400">
        <v>0</v>
      </c>
      <c r="G80" s="400">
        <v>5</v>
      </c>
      <c r="H80" s="400">
        <v>0</v>
      </c>
      <c r="I80" s="400">
        <v>0</v>
      </c>
      <c r="J80" s="400">
        <v>5</v>
      </c>
      <c r="K80" s="400">
        <v>0</v>
      </c>
      <c r="L80" s="400">
        <v>0</v>
      </c>
      <c r="M80" s="400">
        <v>5</v>
      </c>
      <c r="N80" s="400">
        <v>0</v>
      </c>
      <c r="O80" s="400">
        <v>0</v>
      </c>
      <c r="P80" s="400">
        <v>5</v>
      </c>
      <c r="Q80" s="411">
        <v>20</v>
      </c>
      <c r="R80" s="399">
        <v>100</v>
      </c>
    </row>
    <row r="81" spans="1:18" ht="15" thickBot="1" x14ac:dyDescent="0.25">
      <c r="A81" s="401"/>
      <c r="B81" s="406" t="s">
        <v>599</v>
      </c>
      <c r="C81" s="399">
        <v>235</v>
      </c>
      <c r="D81" s="399" t="s">
        <v>534</v>
      </c>
      <c r="E81" s="400">
        <v>19</v>
      </c>
      <c r="F81" s="400">
        <v>20</v>
      </c>
      <c r="G81" s="400">
        <v>20</v>
      </c>
      <c r="H81" s="400">
        <v>21</v>
      </c>
      <c r="I81" s="400">
        <v>22</v>
      </c>
      <c r="J81" s="400">
        <v>20</v>
      </c>
      <c r="K81" s="400">
        <v>21</v>
      </c>
      <c r="L81" s="400">
        <v>20</v>
      </c>
      <c r="M81" s="400">
        <v>20</v>
      </c>
      <c r="N81" s="400">
        <v>20</v>
      </c>
      <c r="O81" s="400">
        <v>20</v>
      </c>
      <c r="P81" s="400">
        <v>22</v>
      </c>
      <c r="Q81" s="411">
        <v>245</v>
      </c>
      <c r="R81" s="399">
        <v>104.25531914893617</v>
      </c>
    </row>
    <row r="82" spans="1:18" ht="17.25" thickBot="1" x14ac:dyDescent="0.25">
      <c r="A82" s="401"/>
      <c r="B82" s="406" t="s">
        <v>600</v>
      </c>
      <c r="C82" s="412">
        <v>3266</v>
      </c>
      <c r="D82" s="399" t="s">
        <v>601</v>
      </c>
      <c r="E82" s="400">
        <v>266</v>
      </c>
      <c r="F82" s="400">
        <v>280</v>
      </c>
      <c r="G82" s="400">
        <v>293</v>
      </c>
      <c r="H82" s="400">
        <v>291</v>
      </c>
      <c r="I82" s="400">
        <v>273</v>
      </c>
      <c r="J82" s="400">
        <v>272</v>
      </c>
      <c r="K82" s="400">
        <v>269</v>
      </c>
      <c r="L82" s="400">
        <v>281</v>
      </c>
      <c r="M82" s="400">
        <v>273</v>
      </c>
      <c r="N82" s="400">
        <v>270</v>
      </c>
      <c r="O82" s="400">
        <v>274</v>
      </c>
      <c r="P82" s="400">
        <v>267</v>
      </c>
      <c r="Q82" s="411">
        <v>3309</v>
      </c>
      <c r="R82" s="399">
        <v>101.31659522351501</v>
      </c>
    </row>
    <row r="83" spans="1:18" ht="17.25" thickBot="1" x14ac:dyDescent="0.25">
      <c r="A83" s="401"/>
      <c r="B83" s="406" t="s">
        <v>602</v>
      </c>
      <c r="C83" s="412">
        <v>1084</v>
      </c>
      <c r="D83" s="399" t="s">
        <v>577</v>
      </c>
      <c r="E83" s="400">
        <v>77</v>
      </c>
      <c r="F83" s="400">
        <v>92</v>
      </c>
      <c r="G83" s="400">
        <v>93</v>
      </c>
      <c r="H83" s="400">
        <v>98</v>
      </c>
      <c r="I83" s="400">
        <v>93</v>
      </c>
      <c r="J83" s="400">
        <v>93</v>
      </c>
      <c r="K83" s="400">
        <v>88</v>
      </c>
      <c r="L83" s="400">
        <v>92</v>
      </c>
      <c r="M83" s="400">
        <v>98</v>
      </c>
      <c r="N83" s="400">
        <v>98</v>
      </c>
      <c r="O83" s="400">
        <v>93</v>
      </c>
      <c r="P83" s="400">
        <v>84</v>
      </c>
      <c r="Q83" s="411">
        <v>1099</v>
      </c>
      <c r="R83" s="399">
        <v>101.38376383763837</v>
      </c>
    </row>
    <row r="84" spans="1:18" ht="17.25" thickBot="1" x14ac:dyDescent="0.25">
      <c r="A84" s="401"/>
      <c r="B84" s="406" t="s">
        <v>603</v>
      </c>
      <c r="C84" s="399">
        <v>310</v>
      </c>
      <c r="D84" s="399" t="s">
        <v>604</v>
      </c>
      <c r="E84" s="400">
        <v>0</v>
      </c>
      <c r="F84" s="400">
        <v>0</v>
      </c>
      <c r="G84" s="400">
        <v>60</v>
      </c>
      <c r="H84" s="400">
        <v>0</v>
      </c>
      <c r="I84" s="400">
        <v>0</v>
      </c>
      <c r="J84" s="400">
        <v>89</v>
      </c>
      <c r="K84" s="400">
        <v>0</v>
      </c>
      <c r="L84" s="400">
        <v>0</v>
      </c>
      <c r="M84" s="400">
        <v>87</v>
      </c>
      <c r="N84" s="400">
        <v>0</v>
      </c>
      <c r="O84" s="400">
        <v>0</v>
      </c>
      <c r="P84" s="400">
        <v>74</v>
      </c>
      <c r="Q84" s="411">
        <v>310</v>
      </c>
      <c r="R84" s="399">
        <v>100</v>
      </c>
    </row>
    <row r="85" spans="1:18" ht="17.25" thickBot="1" x14ac:dyDescent="0.25">
      <c r="A85" s="401"/>
      <c r="B85" s="406" t="s">
        <v>605</v>
      </c>
      <c r="C85" s="399">
        <v>240</v>
      </c>
      <c r="D85" s="399" t="s">
        <v>606</v>
      </c>
      <c r="E85" s="400">
        <v>0</v>
      </c>
      <c r="F85" s="400">
        <v>0</v>
      </c>
      <c r="G85" s="400">
        <v>57</v>
      </c>
      <c r="H85" s="400">
        <v>0</v>
      </c>
      <c r="I85" s="400">
        <v>0</v>
      </c>
      <c r="J85" s="400">
        <v>61</v>
      </c>
      <c r="K85" s="400">
        <v>0</v>
      </c>
      <c r="L85" s="400">
        <v>0</v>
      </c>
      <c r="M85" s="400">
        <v>62</v>
      </c>
      <c r="N85" s="400">
        <v>0</v>
      </c>
      <c r="O85" s="400">
        <v>0</v>
      </c>
      <c r="P85" s="400">
        <v>60</v>
      </c>
      <c r="Q85" s="411">
        <v>240</v>
      </c>
      <c r="R85" s="399">
        <v>100</v>
      </c>
    </row>
    <row r="86" spans="1:18" ht="17.25" thickBot="1" x14ac:dyDescent="0.25">
      <c r="A86" s="401"/>
      <c r="B86" s="406" t="s">
        <v>607</v>
      </c>
      <c r="C86" s="399">
        <v>55</v>
      </c>
      <c r="D86" s="399" t="s">
        <v>608</v>
      </c>
      <c r="E86" s="400">
        <v>0</v>
      </c>
      <c r="F86" s="400">
        <v>0</v>
      </c>
      <c r="G86" s="400">
        <v>12</v>
      </c>
      <c r="H86" s="400">
        <v>0</v>
      </c>
      <c r="I86" s="400">
        <v>0</v>
      </c>
      <c r="J86" s="400">
        <v>15</v>
      </c>
      <c r="K86" s="400">
        <v>0</v>
      </c>
      <c r="L86" s="400">
        <v>0</v>
      </c>
      <c r="M86" s="400">
        <v>15</v>
      </c>
      <c r="N86" s="400">
        <v>0</v>
      </c>
      <c r="O86" s="400">
        <v>0</v>
      </c>
      <c r="P86" s="400">
        <v>13</v>
      </c>
      <c r="Q86" s="411">
        <v>55</v>
      </c>
      <c r="R86" s="399">
        <v>100</v>
      </c>
    </row>
    <row r="87" spans="1:18" ht="15" thickBot="1" x14ac:dyDescent="0.25">
      <c r="A87" s="401"/>
      <c r="B87" s="406" t="s">
        <v>609</v>
      </c>
      <c r="C87" s="399">
        <v>36</v>
      </c>
      <c r="D87" s="399" t="s">
        <v>423</v>
      </c>
      <c r="E87" s="400">
        <v>0</v>
      </c>
      <c r="F87" s="400">
        <v>0</v>
      </c>
      <c r="G87" s="400">
        <v>12</v>
      </c>
      <c r="H87" s="400">
        <v>0</v>
      </c>
      <c r="I87" s="400">
        <v>0</v>
      </c>
      <c r="J87" s="400">
        <v>4</v>
      </c>
      <c r="K87" s="400">
        <v>0</v>
      </c>
      <c r="L87" s="400">
        <v>0</v>
      </c>
      <c r="M87" s="400">
        <v>10</v>
      </c>
      <c r="N87" s="400">
        <v>0</v>
      </c>
      <c r="O87" s="400">
        <v>0</v>
      </c>
      <c r="P87" s="400">
        <v>10</v>
      </c>
      <c r="Q87" s="411">
        <v>36</v>
      </c>
      <c r="R87" s="399">
        <v>100</v>
      </c>
    </row>
    <row r="93" spans="1:18" ht="15" x14ac:dyDescent="0.25">
      <c r="A93"/>
      <c r="B93" s="416" t="s">
        <v>610</v>
      </c>
      <c r="C93" s="417"/>
      <c r="D93" s="418"/>
      <c r="E93" s="418"/>
      <c r="F93" s="418"/>
      <c r="G93" s="419"/>
      <c r="H93" s="420"/>
      <c r="I93" s="417"/>
      <c r="J93" s="417"/>
      <c r="K93" s="417"/>
      <c r="L93" s="607" t="s">
        <v>611</v>
      </c>
      <c r="M93" s="607"/>
      <c r="N93" s="607"/>
      <c r="O93" s="607"/>
      <c r="P93" s="416"/>
      <c r="Q93"/>
      <c r="R93"/>
    </row>
    <row r="94" spans="1:18" ht="15" x14ac:dyDescent="0.25">
      <c r="A94"/>
      <c r="B94" s="420"/>
      <c r="C94" s="417"/>
      <c r="D94" s="418"/>
      <c r="E94" s="418"/>
      <c r="F94" s="418"/>
      <c r="G94" s="419"/>
      <c r="H94" s="420"/>
      <c r="I94" s="417"/>
      <c r="J94" s="417"/>
      <c r="K94" s="417"/>
      <c r="L94" s="417"/>
      <c r="M94" s="417"/>
      <c r="N94" s="417"/>
      <c r="O94"/>
      <c r="P94"/>
      <c r="Q94"/>
      <c r="R94"/>
    </row>
    <row r="95" spans="1:18" ht="15" x14ac:dyDescent="0.25">
      <c r="A95"/>
      <c r="B95" s="420" t="s">
        <v>617</v>
      </c>
      <c r="C95" s="421"/>
      <c r="D95" s="418"/>
      <c r="E95" s="418"/>
      <c r="F95" s="418"/>
      <c r="G95" s="419"/>
      <c r="H95" s="420"/>
      <c r="I95" s="417"/>
      <c r="J95" s="417"/>
      <c r="K95" s="417"/>
      <c r="L95" s="599" t="s">
        <v>612</v>
      </c>
      <c r="M95" s="599"/>
      <c r="N95" s="599"/>
      <c r="O95" s="599"/>
      <c r="P95" s="420"/>
      <c r="Q95"/>
      <c r="R95"/>
    </row>
    <row r="96" spans="1:18" ht="15" x14ac:dyDescent="0.25">
      <c r="A96"/>
      <c r="B96" s="420" t="s">
        <v>613</v>
      </c>
      <c r="C96" s="421"/>
      <c r="D96" s="598"/>
      <c r="E96" s="598"/>
      <c r="F96" s="598"/>
      <c r="G96" s="416"/>
      <c r="H96" s="420"/>
      <c r="I96" s="417"/>
      <c r="J96" s="417"/>
      <c r="K96" s="417"/>
      <c r="L96" s="599" t="s">
        <v>614</v>
      </c>
      <c r="M96" s="599"/>
      <c r="N96" s="599"/>
      <c r="O96" s="599"/>
      <c r="P96" s="420"/>
      <c r="Q96"/>
      <c r="R96"/>
    </row>
  </sheetData>
  <mergeCells count="8">
    <mergeCell ref="D96:F96"/>
    <mergeCell ref="L96:O96"/>
    <mergeCell ref="A7:A8"/>
    <mergeCell ref="B7:B8"/>
    <mergeCell ref="C7:D7"/>
    <mergeCell ref="E7:R7"/>
    <mergeCell ref="L93:O93"/>
    <mergeCell ref="L95:O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220"/>
  <sheetViews>
    <sheetView showGridLines="0" topLeftCell="D1" zoomScaleNormal="100" workbookViewId="0">
      <selection activeCell="D31" sqref="D31"/>
    </sheetView>
  </sheetViews>
  <sheetFormatPr baseColWidth="10" defaultRowHeight="14.25" x14ac:dyDescent="0.2"/>
  <cols>
    <col min="1" max="1" width="1.7109375" style="11" hidden="1" customWidth="1"/>
    <col min="2" max="2" width="1.5703125" style="11" hidden="1" customWidth="1"/>
    <col min="3" max="3" width="2.28515625" style="11" hidden="1" customWidth="1"/>
    <col min="4" max="4" width="48.85546875" style="15" customWidth="1"/>
    <col min="5" max="5" width="12.28515625" style="174" bestFit="1" customWidth="1"/>
    <col min="6" max="6" width="12" style="159" bestFit="1" customWidth="1"/>
    <col min="7" max="7" width="6.28515625" style="15" customWidth="1"/>
    <col min="8" max="8" width="3" style="15" hidden="1" customWidth="1"/>
    <col min="9" max="9" width="3.42578125" style="15" hidden="1" customWidth="1"/>
    <col min="10" max="10" width="3.140625" style="15" hidden="1" customWidth="1"/>
    <col min="11" max="11" width="43.5703125" style="8" customWidth="1"/>
    <col min="12" max="12" width="21.42578125" style="8" customWidth="1"/>
    <col min="13" max="13" width="14.42578125" style="430" bestFit="1" customWidth="1"/>
    <col min="14" max="14" width="10.85546875" style="159" bestFit="1" customWidth="1"/>
    <col min="15" max="16384" width="11.42578125" style="15"/>
  </cols>
  <sheetData>
    <row r="1" spans="1:15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4.25" customHeight="1" x14ac:dyDescent="0.2">
      <c r="A3" s="442" t="s">
        <v>620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4.25" customHeight="1" x14ac:dyDescent="0.2">
      <c r="A4" s="442" t="s">
        <v>624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</row>
    <row r="5" spans="1:15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5" ht="14.25" customHeight="1" x14ac:dyDescent="0.2">
      <c r="A6" s="451" t="s">
        <v>244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</row>
    <row r="7" spans="1:15" x14ac:dyDescent="0.2">
      <c r="A7" s="17"/>
      <c r="B7" s="17"/>
      <c r="C7" s="17"/>
      <c r="D7" s="17"/>
      <c r="E7" s="165"/>
      <c r="F7" s="175"/>
      <c r="G7" s="17"/>
      <c r="H7" s="17"/>
      <c r="I7" s="17"/>
      <c r="J7" s="17"/>
      <c r="K7" s="17"/>
      <c r="L7" s="17"/>
      <c r="M7" s="165"/>
    </row>
    <row r="8" spans="1:15" ht="12.75" hidden="1" customHeight="1" x14ac:dyDescent="0.2">
      <c r="A8" s="7" t="s">
        <v>12</v>
      </c>
      <c r="B8" s="7" t="s">
        <v>5</v>
      </c>
      <c r="C8" s="7" t="s">
        <v>36</v>
      </c>
      <c r="D8" s="7" t="s">
        <v>90</v>
      </c>
      <c r="E8" s="166" t="s">
        <v>6</v>
      </c>
      <c r="F8" s="176" t="s">
        <v>8</v>
      </c>
      <c r="G8" s="2"/>
      <c r="H8" s="2" t="s">
        <v>22</v>
      </c>
      <c r="I8" s="2" t="s">
        <v>24</v>
      </c>
      <c r="J8" s="2" t="s">
        <v>25</v>
      </c>
      <c r="K8" s="2" t="s">
        <v>33</v>
      </c>
      <c r="L8" s="2" t="s">
        <v>3</v>
      </c>
      <c r="M8" s="166" t="s">
        <v>10</v>
      </c>
      <c r="N8" s="176" t="s">
        <v>11</v>
      </c>
      <c r="O8" s="2" t="s">
        <v>3</v>
      </c>
    </row>
    <row r="9" spans="1:15" ht="12.75" customHeight="1" x14ac:dyDescent="0.2">
      <c r="A9" s="7"/>
      <c r="B9" s="7"/>
      <c r="C9" s="7"/>
      <c r="D9" s="84" t="s">
        <v>3</v>
      </c>
      <c r="E9" s="167" t="s">
        <v>3</v>
      </c>
      <c r="F9" s="177" t="s">
        <v>3</v>
      </c>
      <c r="G9" s="84" t="s">
        <v>3</v>
      </c>
      <c r="H9" s="84" t="s">
        <v>3</v>
      </c>
      <c r="I9" s="84" t="s">
        <v>3</v>
      </c>
      <c r="J9" s="84" t="s">
        <v>3</v>
      </c>
      <c r="K9" s="84" t="s">
        <v>3</v>
      </c>
      <c r="L9" s="84" t="s">
        <v>3</v>
      </c>
      <c r="M9" s="167" t="s">
        <v>3</v>
      </c>
      <c r="N9" s="177" t="s">
        <v>3</v>
      </c>
      <c r="O9" s="84" t="s">
        <v>3</v>
      </c>
    </row>
    <row r="10" spans="1:15" ht="12.75" customHeight="1" x14ac:dyDescent="0.2">
      <c r="A10" s="7"/>
      <c r="B10" s="7"/>
      <c r="C10" s="7"/>
      <c r="D10" s="112" t="s">
        <v>39</v>
      </c>
      <c r="E10" s="179">
        <v>2016</v>
      </c>
      <c r="F10" s="180">
        <v>2015</v>
      </c>
      <c r="G10" s="112" t="s">
        <v>3</v>
      </c>
      <c r="H10" s="112" t="s">
        <v>3</v>
      </c>
      <c r="I10" s="112" t="s">
        <v>3</v>
      </c>
      <c r="J10" s="112" t="s">
        <v>3</v>
      </c>
      <c r="K10" s="112" t="s">
        <v>39</v>
      </c>
      <c r="L10" s="112" t="s">
        <v>3</v>
      </c>
      <c r="M10" s="180">
        <v>2016</v>
      </c>
      <c r="N10" s="180">
        <v>2015</v>
      </c>
      <c r="O10" s="112" t="s">
        <v>3</v>
      </c>
    </row>
    <row r="11" spans="1:15" x14ac:dyDescent="0.2">
      <c r="A11" s="7"/>
      <c r="B11" s="7"/>
      <c r="C11" s="7"/>
      <c r="D11" s="7"/>
      <c r="E11" s="166"/>
      <c r="F11" s="176"/>
      <c r="G11" s="2"/>
      <c r="H11" s="2"/>
      <c r="I11" s="2"/>
      <c r="J11" s="2"/>
      <c r="K11" s="2"/>
      <c r="L11" s="2"/>
      <c r="M11" s="426"/>
    </row>
    <row r="12" spans="1:15" ht="14.25" customHeight="1" x14ac:dyDescent="0.2">
      <c r="A12" s="7"/>
      <c r="B12" s="7"/>
      <c r="C12" s="7"/>
      <c r="D12" s="143" t="s">
        <v>91</v>
      </c>
      <c r="E12" s="168"/>
      <c r="F12" s="40"/>
      <c r="G12" s="37"/>
      <c r="H12" s="37"/>
      <c r="I12" s="37"/>
      <c r="J12" s="37"/>
      <c r="K12" s="450" t="s">
        <v>1</v>
      </c>
      <c r="L12" s="450"/>
      <c r="M12" s="169"/>
      <c r="N12" s="21"/>
      <c r="O12" s="60"/>
    </row>
    <row r="13" spans="1:15" x14ac:dyDescent="0.2">
      <c r="A13" s="7"/>
      <c r="B13" s="7"/>
      <c r="C13" s="7"/>
      <c r="D13" s="39"/>
      <c r="E13" s="168"/>
      <c r="F13" s="40"/>
      <c r="G13" s="37"/>
      <c r="H13" s="37"/>
      <c r="I13" s="37"/>
      <c r="J13" s="37"/>
      <c r="K13" s="39"/>
      <c r="L13" s="38"/>
      <c r="M13" s="169"/>
      <c r="N13" s="21"/>
      <c r="O13" s="60"/>
    </row>
    <row r="14" spans="1:15" ht="14.25" customHeight="1" x14ac:dyDescent="0.2">
      <c r="A14" s="16"/>
      <c r="B14" s="16"/>
      <c r="C14" s="16"/>
      <c r="D14" s="141" t="s">
        <v>92</v>
      </c>
      <c r="E14" s="168"/>
      <c r="F14" s="40"/>
      <c r="G14" s="37"/>
      <c r="H14" s="37"/>
      <c r="I14" s="37"/>
      <c r="J14" s="37"/>
      <c r="K14" s="448" t="s">
        <v>93</v>
      </c>
      <c r="L14" s="448"/>
      <c r="M14" s="168"/>
      <c r="N14" s="40"/>
      <c r="O14" s="60"/>
    </row>
    <row r="15" spans="1:15" x14ac:dyDescent="0.2">
      <c r="A15" s="16"/>
      <c r="B15" s="16"/>
      <c r="C15" s="16"/>
      <c r="D15" s="41"/>
      <c r="E15" s="168"/>
      <c r="F15" s="40"/>
      <c r="G15" s="37"/>
      <c r="H15" s="37"/>
      <c r="I15" s="37"/>
      <c r="J15" s="37"/>
      <c r="K15" s="41"/>
      <c r="L15" s="42"/>
      <c r="M15" s="168"/>
      <c r="N15" s="40"/>
      <c r="O15" s="60"/>
    </row>
    <row r="16" spans="1:15" ht="14.25" customHeight="1" x14ac:dyDescent="0.2">
      <c r="A16" s="11">
        <v>1</v>
      </c>
      <c r="B16" s="11">
        <v>1</v>
      </c>
      <c r="C16" s="11">
        <v>1</v>
      </c>
      <c r="D16" s="142" t="s">
        <v>94</v>
      </c>
      <c r="E16" s="207">
        <v>65856715</v>
      </c>
      <c r="F16" s="207">
        <v>86350236</v>
      </c>
      <c r="G16" s="37"/>
      <c r="H16" s="11">
        <v>2</v>
      </c>
      <c r="I16" s="11">
        <v>1</v>
      </c>
      <c r="J16" s="11">
        <v>1</v>
      </c>
      <c r="K16" s="449" t="s">
        <v>95</v>
      </c>
      <c r="L16" s="449"/>
      <c r="M16" s="425">
        <v>12212234</v>
      </c>
      <c r="N16" s="207">
        <v>15349136</v>
      </c>
      <c r="O16" s="60"/>
    </row>
    <row r="17" spans="1:15" ht="14.25" customHeight="1" x14ac:dyDescent="0.2">
      <c r="A17" s="11">
        <v>1</v>
      </c>
      <c r="B17" s="11">
        <v>1</v>
      </c>
      <c r="C17" s="11">
        <v>2</v>
      </c>
      <c r="D17" s="142" t="s">
        <v>96</v>
      </c>
      <c r="E17" s="207">
        <v>406423</v>
      </c>
      <c r="F17" s="207">
        <v>26001</v>
      </c>
      <c r="G17" s="37"/>
      <c r="H17" s="11">
        <v>2</v>
      </c>
      <c r="I17" s="207">
        <v>17476510.93</v>
      </c>
      <c r="J17" s="11">
        <v>2</v>
      </c>
      <c r="K17" s="449" t="s">
        <v>97</v>
      </c>
      <c r="L17" s="449"/>
      <c r="M17" s="425">
        <v>0</v>
      </c>
      <c r="N17" s="207">
        <v>0</v>
      </c>
      <c r="O17" s="60"/>
    </row>
    <row r="18" spans="1:15" ht="14.25" customHeight="1" x14ac:dyDescent="0.2">
      <c r="A18" s="11">
        <v>1</v>
      </c>
      <c r="B18" s="11">
        <v>1</v>
      </c>
      <c r="C18" s="11">
        <v>3</v>
      </c>
      <c r="D18" s="142" t="s">
        <v>98</v>
      </c>
      <c r="E18" s="207">
        <v>0</v>
      </c>
      <c r="F18" s="207">
        <v>2038897</v>
      </c>
      <c r="G18" s="37"/>
      <c r="H18" s="11">
        <v>2</v>
      </c>
      <c r="I18" s="207">
        <v>0</v>
      </c>
      <c r="J18" s="11">
        <v>3</v>
      </c>
      <c r="K18" s="449" t="s">
        <v>99</v>
      </c>
      <c r="L18" s="449"/>
      <c r="M18" s="425">
        <v>0</v>
      </c>
      <c r="N18" s="207">
        <v>0</v>
      </c>
      <c r="O18" s="60"/>
    </row>
    <row r="19" spans="1:15" ht="14.25" customHeight="1" x14ac:dyDescent="0.2">
      <c r="A19" s="11">
        <v>1</v>
      </c>
      <c r="B19" s="11">
        <v>1</v>
      </c>
      <c r="C19" s="11">
        <v>4</v>
      </c>
      <c r="D19" s="162" t="s">
        <v>234</v>
      </c>
      <c r="E19" s="207">
        <v>259873</v>
      </c>
      <c r="F19" s="207">
        <v>259873</v>
      </c>
      <c r="G19" s="37"/>
      <c r="H19" s="11">
        <v>2</v>
      </c>
      <c r="I19" s="207">
        <v>0</v>
      </c>
      <c r="J19" s="11">
        <v>4</v>
      </c>
      <c r="K19" s="449" t="s">
        <v>101</v>
      </c>
      <c r="L19" s="449"/>
      <c r="M19" s="425">
        <v>0</v>
      </c>
      <c r="N19" s="207">
        <v>0</v>
      </c>
      <c r="O19" s="60"/>
    </row>
    <row r="20" spans="1:15" ht="14.25" customHeight="1" x14ac:dyDescent="0.2">
      <c r="A20" s="11">
        <v>1</v>
      </c>
      <c r="B20" s="11">
        <v>1</v>
      </c>
      <c r="C20" s="11">
        <v>5</v>
      </c>
      <c r="D20" s="142" t="s">
        <v>102</v>
      </c>
      <c r="E20" s="207">
        <v>0</v>
      </c>
      <c r="F20" s="207">
        <v>0</v>
      </c>
      <c r="G20" s="37"/>
      <c r="H20" s="11">
        <v>2</v>
      </c>
      <c r="I20" s="207">
        <v>0</v>
      </c>
      <c r="J20" s="11">
        <v>5</v>
      </c>
      <c r="K20" s="449" t="s">
        <v>103</v>
      </c>
      <c r="L20" s="449"/>
      <c r="M20" s="425">
        <v>0</v>
      </c>
      <c r="N20" s="207">
        <v>0</v>
      </c>
      <c r="O20" s="60"/>
    </row>
    <row r="21" spans="1:15" ht="14.25" customHeight="1" x14ac:dyDescent="0.2">
      <c r="A21" s="11">
        <v>1</v>
      </c>
      <c r="B21" s="11">
        <v>1</v>
      </c>
      <c r="C21" s="11">
        <v>6</v>
      </c>
      <c r="D21" s="142" t="s">
        <v>104</v>
      </c>
      <c r="E21" s="207">
        <v>0</v>
      </c>
      <c r="F21" s="207">
        <v>0</v>
      </c>
      <c r="G21" s="37"/>
      <c r="H21" s="11">
        <v>2</v>
      </c>
      <c r="I21" s="207">
        <v>0</v>
      </c>
      <c r="J21" s="11">
        <v>6</v>
      </c>
      <c r="K21" s="449" t="s">
        <v>105</v>
      </c>
      <c r="L21" s="449"/>
      <c r="M21" s="425">
        <v>63862</v>
      </c>
      <c r="N21" s="207">
        <v>63862</v>
      </c>
      <c r="O21" s="60"/>
    </row>
    <row r="22" spans="1:15" ht="14.25" customHeight="1" x14ac:dyDescent="0.2">
      <c r="A22" s="11">
        <v>1</v>
      </c>
      <c r="B22" s="11">
        <v>1</v>
      </c>
      <c r="C22" s="11">
        <v>9</v>
      </c>
      <c r="D22" s="142" t="s">
        <v>235</v>
      </c>
      <c r="E22" s="207">
        <v>0</v>
      </c>
      <c r="F22" s="207">
        <v>0</v>
      </c>
      <c r="G22" s="37"/>
      <c r="H22" s="11">
        <v>2</v>
      </c>
      <c r="I22" s="207">
        <v>63861.5</v>
      </c>
      <c r="J22" s="11">
        <v>7</v>
      </c>
      <c r="K22" s="449" t="s">
        <v>107</v>
      </c>
      <c r="L22" s="449"/>
      <c r="M22" s="425">
        <v>0</v>
      </c>
      <c r="N22" s="207">
        <v>0</v>
      </c>
      <c r="O22" s="60"/>
    </row>
    <row r="23" spans="1:15" ht="14.25" customHeight="1" x14ac:dyDescent="0.2">
      <c r="A23" s="11" t="s">
        <v>3</v>
      </c>
      <c r="B23" s="11" t="s">
        <v>3</v>
      </c>
      <c r="C23" s="11" t="s">
        <v>3</v>
      </c>
      <c r="D23" s="43"/>
      <c r="E23" s="215"/>
      <c r="F23" s="45"/>
      <c r="G23" s="37"/>
      <c r="H23" s="11">
        <v>2</v>
      </c>
      <c r="I23" s="207">
        <v>0</v>
      </c>
      <c r="J23" s="11">
        <v>9</v>
      </c>
      <c r="K23" s="449" t="s">
        <v>108</v>
      </c>
      <c r="L23" s="449"/>
      <c r="M23" s="425">
        <v>0</v>
      </c>
      <c r="N23" s="207">
        <v>0</v>
      </c>
      <c r="O23" s="60"/>
    </row>
    <row r="24" spans="1:15" x14ac:dyDescent="0.2">
      <c r="D24" s="141" t="s">
        <v>109</v>
      </c>
      <c r="E24" s="205">
        <f>SUM(E16:E23)</f>
        <v>66523011</v>
      </c>
      <c r="F24" s="205">
        <f>SUM(F16:F23)</f>
        <v>88675007</v>
      </c>
      <c r="G24" s="46"/>
      <c r="H24" s="11"/>
      <c r="I24" s="207">
        <v>0</v>
      </c>
      <c r="J24" s="11"/>
      <c r="K24" s="39"/>
      <c r="L24" s="38"/>
      <c r="M24" s="427"/>
      <c r="N24" s="30"/>
      <c r="O24" s="60"/>
    </row>
    <row r="25" spans="1:15" ht="14.25" customHeight="1" x14ac:dyDescent="0.2">
      <c r="D25" s="39"/>
      <c r="E25" s="216"/>
      <c r="F25" s="30"/>
      <c r="G25" s="46"/>
      <c r="H25" s="11"/>
      <c r="I25" s="216"/>
      <c r="J25" s="11"/>
      <c r="K25" s="448" t="s">
        <v>110</v>
      </c>
      <c r="L25" s="448"/>
      <c r="M25" s="427">
        <f>SUM(M16:M24)</f>
        <v>12276096</v>
      </c>
      <c r="N25" s="21">
        <f>SUM(N16:N23)</f>
        <v>15412998</v>
      </c>
      <c r="O25" s="161"/>
    </row>
    <row r="26" spans="1:15" ht="14.25" customHeight="1" x14ac:dyDescent="0.2">
      <c r="A26" s="11" t="s">
        <v>3</v>
      </c>
      <c r="B26" s="11" t="s">
        <v>3</v>
      </c>
      <c r="C26" s="11" t="s">
        <v>3</v>
      </c>
      <c r="D26" s="43"/>
      <c r="E26" s="215"/>
      <c r="F26" s="45"/>
      <c r="G26" s="37"/>
      <c r="H26" s="11"/>
      <c r="I26" s="205">
        <f>SUM(I17:I25)</f>
        <v>17540372.43</v>
      </c>
      <c r="J26" s="11"/>
      <c r="K26" s="48"/>
      <c r="L26" s="44"/>
      <c r="M26" s="428"/>
      <c r="N26" s="45"/>
      <c r="O26" s="60"/>
    </row>
    <row r="27" spans="1:15" ht="14.25" customHeight="1" x14ac:dyDescent="0.2">
      <c r="A27" s="11" t="s">
        <v>3</v>
      </c>
      <c r="B27" s="11" t="s">
        <v>3</v>
      </c>
      <c r="C27" s="11" t="s">
        <v>3</v>
      </c>
      <c r="D27" s="141" t="s">
        <v>111</v>
      </c>
      <c r="E27" s="217"/>
      <c r="F27" s="40"/>
      <c r="G27" s="37"/>
      <c r="H27" s="11"/>
      <c r="I27" s="215"/>
      <c r="J27" s="11"/>
      <c r="K27" s="448" t="s">
        <v>112</v>
      </c>
      <c r="L27" s="448"/>
      <c r="M27" s="428"/>
      <c r="N27" s="40"/>
      <c r="O27" s="161"/>
    </row>
    <row r="28" spans="1:15" x14ac:dyDescent="0.2">
      <c r="D28" s="43"/>
      <c r="E28" s="215"/>
      <c r="F28" s="45"/>
      <c r="G28" s="37"/>
      <c r="H28" s="11"/>
      <c r="I28" s="217"/>
      <c r="J28" s="11"/>
      <c r="K28" s="43"/>
      <c r="L28" s="44"/>
      <c r="M28" s="428"/>
      <c r="N28" s="45"/>
      <c r="O28" s="60"/>
    </row>
    <row r="29" spans="1:15" ht="14.25" customHeight="1" x14ac:dyDescent="0.2">
      <c r="A29" s="11">
        <v>1</v>
      </c>
      <c r="B29" s="11">
        <v>2</v>
      </c>
      <c r="C29" s="11">
        <v>1</v>
      </c>
      <c r="D29" s="142" t="s">
        <v>113</v>
      </c>
      <c r="E29" s="207">
        <v>0</v>
      </c>
      <c r="F29" s="207">
        <v>0</v>
      </c>
      <c r="G29" s="37"/>
      <c r="H29" s="11">
        <v>2</v>
      </c>
      <c r="I29" s="215"/>
      <c r="J29" s="11">
        <v>1</v>
      </c>
      <c r="K29" s="449" t="s">
        <v>114</v>
      </c>
      <c r="L29" s="449"/>
      <c r="M29" s="425">
        <v>0</v>
      </c>
      <c r="N29" s="23">
        <v>0</v>
      </c>
      <c r="O29" s="60"/>
    </row>
    <row r="30" spans="1:15" ht="14.25" customHeight="1" x14ac:dyDescent="0.2">
      <c r="A30" s="11">
        <v>1</v>
      </c>
      <c r="B30" s="11">
        <v>2</v>
      </c>
      <c r="C30" s="11">
        <v>2</v>
      </c>
      <c r="D30" s="142" t="s">
        <v>115</v>
      </c>
      <c r="E30" s="207">
        <v>7326</v>
      </c>
      <c r="F30" s="207">
        <v>7326</v>
      </c>
      <c r="G30" s="37"/>
      <c r="H30" s="11">
        <v>2</v>
      </c>
      <c r="I30" s="207">
        <v>0</v>
      </c>
      <c r="J30" s="11">
        <v>2</v>
      </c>
      <c r="K30" s="449" t="s">
        <v>116</v>
      </c>
      <c r="L30" s="449"/>
      <c r="M30" s="425">
        <v>0</v>
      </c>
      <c r="N30" s="23">
        <v>0</v>
      </c>
      <c r="O30" s="60"/>
    </row>
    <row r="31" spans="1:15" ht="14.25" customHeight="1" x14ac:dyDescent="0.2">
      <c r="A31" s="11">
        <v>1</v>
      </c>
      <c r="B31" s="11">
        <v>2</v>
      </c>
      <c r="C31" s="11">
        <v>3</v>
      </c>
      <c r="D31" s="142" t="s">
        <v>117</v>
      </c>
      <c r="E31" s="207">
        <v>10228726</v>
      </c>
      <c r="F31" s="207">
        <v>1733526</v>
      </c>
      <c r="G31" s="37"/>
      <c r="H31" s="11">
        <v>2</v>
      </c>
      <c r="I31" s="207">
        <v>0</v>
      </c>
      <c r="J31" s="11">
        <v>3</v>
      </c>
      <c r="K31" s="449" t="s">
        <v>118</v>
      </c>
      <c r="L31" s="449"/>
      <c r="M31" s="425">
        <v>0</v>
      </c>
      <c r="N31" s="23">
        <v>0</v>
      </c>
      <c r="O31" s="60"/>
    </row>
    <row r="32" spans="1:15" ht="14.25" customHeight="1" x14ac:dyDescent="0.2">
      <c r="A32" s="11">
        <v>1</v>
      </c>
      <c r="B32" s="11">
        <v>2</v>
      </c>
      <c r="C32" s="11">
        <v>4</v>
      </c>
      <c r="D32" s="142" t="s">
        <v>119</v>
      </c>
      <c r="E32" s="207">
        <v>39855394</v>
      </c>
      <c r="F32" s="207">
        <v>38660142</v>
      </c>
      <c r="G32" s="37"/>
      <c r="H32" s="11">
        <v>2</v>
      </c>
      <c r="I32" s="207">
        <v>0</v>
      </c>
      <c r="J32" s="11">
        <v>4</v>
      </c>
      <c r="K32" s="449" t="s">
        <v>120</v>
      </c>
      <c r="L32" s="449"/>
      <c r="M32" s="425">
        <v>0</v>
      </c>
      <c r="N32" s="23">
        <v>0</v>
      </c>
      <c r="O32" s="60"/>
    </row>
    <row r="33" spans="1:15" ht="14.25" customHeight="1" x14ac:dyDescent="0.2">
      <c r="A33" s="11">
        <v>1</v>
      </c>
      <c r="B33" s="11">
        <v>2</v>
      </c>
      <c r="C33" s="11">
        <v>5</v>
      </c>
      <c r="D33" s="142" t="s">
        <v>121</v>
      </c>
      <c r="E33" s="207">
        <v>0</v>
      </c>
      <c r="F33" s="207">
        <v>0</v>
      </c>
      <c r="G33" s="37"/>
      <c r="H33" s="11">
        <v>2</v>
      </c>
      <c r="I33" s="207">
        <v>0</v>
      </c>
      <c r="J33" s="11">
        <v>5</v>
      </c>
      <c r="K33" s="449" t="s">
        <v>236</v>
      </c>
      <c r="L33" s="449"/>
      <c r="M33" s="425">
        <v>0</v>
      </c>
      <c r="N33" s="23">
        <v>0</v>
      </c>
      <c r="O33" s="60"/>
    </row>
    <row r="34" spans="1:15" ht="14.25" customHeight="1" x14ac:dyDescent="0.2">
      <c r="A34" s="11">
        <v>1</v>
      </c>
      <c r="B34" s="11">
        <v>2</v>
      </c>
      <c r="C34" s="11">
        <v>6</v>
      </c>
      <c r="D34" s="142" t="s">
        <v>123</v>
      </c>
      <c r="E34" s="207">
        <v>0</v>
      </c>
      <c r="F34" s="207">
        <v>0</v>
      </c>
      <c r="G34" s="37"/>
      <c r="H34" s="11">
        <v>2</v>
      </c>
      <c r="I34" s="207">
        <v>0</v>
      </c>
      <c r="J34" s="11">
        <v>6</v>
      </c>
      <c r="K34" s="449" t="s">
        <v>240</v>
      </c>
      <c r="L34" s="449"/>
      <c r="M34" s="425">
        <v>0</v>
      </c>
      <c r="N34" s="23">
        <v>0</v>
      </c>
      <c r="O34" s="60"/>
    </row>
    <row r="35" spans="1:15" x14ac:dyDescent="0.2">
      <c r="A35" s="11">
        <v>1</v>
      </c>
      <c r="B35" s="11">
        <v>2</v>
      </c>
      <c r="C35" s="11">
        <v>7</v>
      </c>
      <c r="D35" s="142" t="s">
        <v>125</v>
      </c>
      <c r="E35" s="207">
        <v>0</v>
      </c>
      <c r="F35" s="207">
        <v>0</v>
      </c>
      <c r="G35" s="37"/>
      <c r="H35" s="11"/>
      <c r="I35" s="207">
        <v>0</v>
      </c>
      <c r="J35" s="11"/>
      <c r="K35" s="43"/>
      <c r="L35" s="44"/>
      <c r="M35" s="428"/>
      <c r="N35" s="45"/>
      <c r="O35" s="60"/>
    </row>
    <row r="36" spans="1:15" ht="14.25" customHeight="1" x14ac:dyDescent="0.2">
      <c r="A36" s="11">
        <v>1</v>
      </c>
      <c r="B36" s="11">
        <v>2</v>
      </c>
      <c r="C36" s="11">
        <v>8</v>
      </c>
      <c r="D36" s="142" t="s">
        <v>126</v>
      </c>
      <c r="E36" s="207">
        <v>0</v>
      </c>
      <c r="F36" s="207">
        <v>0</v>
      </c>
      <c r="G36" s="37"/>
      <c r="H36" s="11"/>
      <c r="I36" s="215"/>
      <c r="J36" s="11"/>
      <c r="K36" s="448" t="s">
        <v>127</v>
      </c>
      <c r="L36" s="448"/>
      <c r="M36" s="427">
        <f>SUM(M29:M35)</f>
        <v>0</v>
      </c>
      <c r="N36" s="21">
        <v>0</v>
      </c>
      <c r="O36" s="60"/>
    </row>
    <row r="37" spans="1:15" x14ac:dyDescent="0.2">
      <c r="A37" s="11">
        <v>1</v>
      </c>
      <c r="B37" s="11">
        <v>2</v>
      </c>
      <c r="C37" s="11">
        <v>9</v>
      </c>
      <c r="D37" s="142" t="s">
        <v>128</v>
      </c>
      <c r="E37" s="207">
        <v>0</v>
      </c>
      <c r="F37" s="207">
        <v>0</v>
      </c>
      <c r="G37" s="37"/>
      <c r="H37" s="11"/>
      <c r="I37" s="205">
        <f>SUM(I30:I36)</f>
        <v>0</v>
      </c>
      <c r="J37" s="11"/>
      <c r="K37" s="39"/>
      <c r="L37" s="47"/>
      <c r="M37" s="427"/>
      <c r="N37" s="30"/>
      <c r="O37" s="60"/>
    </row>
    <row r="38" spans="1:15" ht="14.25" customHeight="1" x14ac:dyDescent="0.2">
      <c r="D38" s="43"/>
      <c r="E38" s="168"/>
      <c r="F38" s="45"/>
      <c r="G38" s="37"/>
      <c r="H38" s="11"/>
      <c r="I38" s="216"/>
      <c r="J38" s="11"/>
      <c r="K38" s="448" t="s">
        <v>129</v>
      </c>
      <c r="L38" s="448"/>
      <c r="M38" s="427">
        <f>M25+M36</f>
        <v>12276096</v>
      </c>
      <c r="N38" s="21">
        <f>+N25+N36</f>
        <v>15412998</v>
      </c>
      <c r="O38" s="60"/>
    </row>
    <row r="39" spans="1:15" x14ac:dyDescent="0.2">
      <c r="D39" s="141" t="s">
        <v>130</v>
      </c>
      <c r="E39" s="169">
        <f>SUM(E29:E38)</f>
        <v>50091446</v>
      </c>
      <c r="F39" s="169">
        <f>SUM(F29:F38)</f>
        <v>40400994</v>
      </c>
      <c r="G39" s="46"/>
      <c r="H39" s="11"/>
      <c r="I39" s="205">
        <f>I26+I37</f>
        <v>17540372.43</v>
      </c>
      <c r="J39" s="11"/>
      <c r="K39" s="39"/>
      <c r="L39" s="49"/>
      <c r="M39" s="427"/>
      <c r="N39" s="30"/>
      <c r="O39" s="60"/>
    </row>
    <row r="40" spans="1:15" ht="14.25" customHeight="1" x14ac:dyDescent="0.2">
      <c r="D40" s="43"/>
      <c r="E40" s="168"/>
      <c r="F40" s="45"/>
      <c r="G40" s="37"/>
      <c r="H40" s="11"/>
      <c r="I40" s="216"/>
      <c r="J40" s="11"/>
      <c r="K40" s="450" t="s">
        <v>131</v>
      </c>
      <c r="L40" s="450"/>
      <c r="M40" s="428"/>
      <c r="N40" s="45"/>
      <c r="O40" s="60"/>
    </row>
    <row r="41" spans="1:15" x14ac:dyDescent="0.2">
      <c r="D41" s="141" t="s">
        <v>132</v>
      </c>
      <c r="E41" s="169">
        <f>+E24+E39</f>
        <v>116614457</v>
      </c>
      <c r="F41" s="169">
        <f>+F24+F39</f>
        <v>129076001</v>
      </c>
      <c r="G41" s="37"/>
      <c r="H41" s="11"/>
      <c r="I41" s="215"/>
      <c r="J41" s="11"/>
      <c r="K41" s="39"/>
      <c r="L41" s="49"/>
      <c r="M41" s="428"/>
      <c r="N41" s="45"/>
      <c r="O41" s="60"/>
    </row>
    <row r="42" spans="1:15" ht="14.25" customHeight="1" x14ac:dyDescent="0.2">
      <c r="D42" s="43"/>
      <c r="E42" s="168"/>
      <c r="F42" s="45"/>
      <c r="G42" s="37"/>
      <c r="H42" s="11"/>
      <c r="I42" s="215"/>
      <c r="J42" s="11"/>
      <c r="K42" s="448" t="s">
        <v>133</v>
      </c>
      <c r="L42" s="448"/>
      <c r="M42" s="427">
        <f>SUM(M44:M46)</f>
        <v>0</v>
      </c>
      <c r="N42" s="21">
        <v>0</v>
      </c>
      <c r="O42" s="60"/>
    </row>
    <row r="43" spans="1:15" x14ac:dyDescent="0.2">
      <c r="D43" s="43"/>
      <c r="E43" s="168"/>
      <c r="F43" s="45"/>
      <c r="G43" s="37"/>
      <c r="H43" s="11"/>
      <c r="I43" s="205">
        <f>SUM(I45:I47)</f>
        <v>0</v>
      </c>
      <c r="J43" s="11"/>
      <c r="K43" s="43"/>
      <c r="L43" s="36"/>
      <c r="M43" s="428"/>
      <c r="N43" s="45"/>
      <c r="O43" s="60"/>
    </row>
    <row r="44" spans="1:15" ht="14.25" customHeight="1" x14ac:dyDescent="0.2">
      <c r="D44" s="43"/>
      <c r="E44" s="168"/>
      <c r="F44" s="45"/>
      <c r="G44" s="37"/>
      <c r="H44" s="11">
        <v>3</v>
      </c>
      <c r="I44" s="215"/>
      <c r="J44" s="11">
        <v>1</v>
      </c>
      <c r="K44" s="449" t="s">
        <v>72</v>
      </c>
      <c r="L44" s="449"/>
      <c r="M44" s="425">
        <v>0</v>
      </c>
      <c r="N44" s="23">
        <v>0</v>
      </c>
      <c r="O44" s="60"/>
    </row>
    <row r="45" spans="1:15" ht="14.25" customHeight="1" x14ac:dyDescent="0.2">
      <c r="D45" s="43"/>
      <c r="E45" s="170"/>
      <c r="F45" s="45"/>
      <c r="G45" s="37"/>
      <c r="H45" s="11">
        <v>3</v>
      </c>
      <c r="I45" s="207">
        <v>0</v>
      </c>
      <c r="J45" s="11">
        <v>2</v>
      </c>
      <c r="K45" s="449" t="s">
        <v>134</v>
      </c>
      <c r="L45" s="449"/>
      <c r="M45" s="425">
        <v>0</v>
      </c>
      <c r="N45" s="23">
        <v>0</v>
      </c>
      <c r="O45" s="60"/>
    </row>
    <row r="46" spans="1:15" ht="14.25" customHeight="1" x14ac:dyDescent="0.2">
      <c r="D46" s="43"/>
      <c r="E46" s="170"/>
      <c r="F46" s="45"/>
      <c r="G46" s="37"/>
      <c r="H46" s="11">
        <v>3</v>
      </c>
      <c r="I46" s="207">
        <v>0</v>
      </c>
      <c r="J46" s="11">
        <v>3</v>
      </c>
      <c r="K46" s="449" t="s">
        <v>198</v>
      </c>
      <c r="L46" s="449"/>
      <c r="M46" s="425">
        <v>0</v>
      </c>
      <c r="N46" s="23">
        <v>0</v>
      </c>
      <c r="O46" s="60"/>
    </row>
    <row r="47" spans="1:15" ht="14.25" customHeight="1" x14ac:dyDescent="0.2">
      <c r="D47" s="43"/>
      <c r="E47" s="170"/>
      <c r="F47" s="45"/>
      <c r="G47" s="37"/>
      <c r="H47" s="11"/>
      <c r="I47" s="207">
        <v>0</v>
      </c>
      <c r="J47" s="11"/>
      <c r="K47" s="43"/>
      <c r="L47" s="36"/>
      <c r="M47" s="428"/>
      <c r="N47" s="45"/>
      <c r="O47" s="60"/>
    </row>
    <row r="48" spans="1:15" ht="14.25" customHeight="1" x14ac:dyDescent="0.2">
      <c r="D48" s="43"/>
      <c r="E48" s="170"/>
      <c r="F48" s="45"/>
      <c r="G48" s="37"/>
      <c r="H48" s="11"/>
      <c r="I48" s="215"/>
      <c r="J48" s="11"/>
      <c r="K48" s="448" t="s">
        <v>136</v>
      </c>
      <c r="L48" s="448"/>
      <c r="M48" s="427">
        <f>SUM(M50:M54)</f>
        <v>104338361</v>
      </c>
      <c r="N48" s="21">
        <f>SUM(N49:N54)</f>
        <v>113663003</v>
      </c>
      <c r="O48" s="60"/>
    </row>
    <row r="49" spans="4:15" x14ac:dyDescent="0.2">
      <c r="D49" s="43"/>
      <c r="E49" s="170"/>
      <c r="F49" s="45"/>
      <c r="G49" s="37"/>
      <c r="H49" s="11"/>
      <c r="I49" s="205">
        <f>SUM(I51:I55)</f>
        <v>136518312.56</v>
      </c>
      <c r="J49" s="11"/>
      <c r="K49" s="39"/>
      <c r="L49" s="36"/>
      <c r="M49" s="429"/>
      <c r="N49" s="51"/>
      <c r="O49" s="60"/>
    </row>
    <row r="50" spans="4:15" ht="14.25" customHeight="1" x14ac:dyDescent="0.2">
      <c r="D50" s="43"/>
      <c r="E50" s="170"/>
      <c r="F50" s="45"/>
      <c r="G50" s="37"/>
      <c r="H50" s="11">
        <v>3</v>
      </c>
      <c r="I50" s="218"/>
      <c r="J50" s="11">
        <v>1</v>
      </c>
      <c r="K50" s="449" t="s">
        <v>237</v>
      </c>
      <c r="L50" s="449"/>
      <c r="M50" s="425">
        <v>-6592112</v>
      </c>
      <c r="N50" s="207">
        <v>0</v>
      </c>
      <c r="O50" s="60"/>
    </row>
    <row r="51" spans="4:15" ht="14.25" customHeight="1" x14ac:dyDescent="0.2">
      <c r="D51" s="43"/>
      <c r="E51" s="170"/>
      <c r="F51" s="45"/>
      <c r="G51" s="37" t="s">
        <v>3</v>
      </c>
      <c r="H51" s="11">
        <v>3</v>
      </c>
      <c r="I51" s="207">
        <v>46991624.090000004</v>
      </c>
      <c r="J51" s="11">
        <v>2</v>
      </c>
      <c r="K51" s="449" t="s">
        <v>138</v>
      </c>
      <c r="L51" s="449"/>
      <c r="M51" s="425">
        <v>73183514</v>
      </c>
      <c r="N51" s="207">
        <f>39517117+36398927</f>
        <v>75916044</v>
      </c>
      <c r="O51" s="60"/>
    </row>
    <row r="52" spans="4:15" ht="14.25" customHeight="1" x14ac:dyDescent="0.2">
      <c r="D52" s="43"/>
      <c r="E52" s="170"/>
      <c r="F52" s="45"/>
      <c r="G52" s="37"/>
      <c r="H52" s="11">
        <v>3</v>
      </c>
      <c r="I52" s="207">
        <v>51779729.240000002</v>
      </c>
      <c r="J52" s="11">
        <v>3</v>
      </c>
      <c r="K52" s="449" t="s">
        <v>139</v>
      </c>
      <c r="L52" s="449"/>
      <c r="M52" s="425"/>
      <c r="N52" s="207"/>
      <c r="O52" s="60"/>
    </row>
    <row r="53" spans="4:15" ht="14.25" customHeight="1" x14ac:dyDescent="0.2">
      <c r="D53" s="43"/>
      <c r="E53" s="168"/>
      <c r="F53" s="45"/>
      <c r="G53" s="37"/>
      <c r="H53" s="11">
        <v>3</v>
      </c>
      <c r="I53" s="207">
        <v>0</v>
      </c>
      <c r="J53" s="11">
        <v>4</v>
      </c>
      <c r="K53" s="449" t="s">
        <v>140</v>
      </c>
      <c r="L53" s="449"/>
      <c r="M53" s="425"/>
      <c r="N53" s="207"/>
      <c r="O53" s="60"/>
    </row>
    <row r="54" spans="4:15" ht="14.25" customHeight="1" x14ac:dyDescent="0.2">
      <c r="D54" s="43"/>
      <c r="E54" s="168"/>
      <c r="F54" s="45"/>
      <c r="G54" s="37"/>
      <c r="H54" s="11">
        <v>3</v>
      </c>
      <c r="I54" s="207">
        <v>0</v>
      </c>
      <c r="J54" s="11">
        <v>5</v>
      </c>
      <c r="K54" s="449" t="s">
        <v>141</v>
      </c>
      <c r="L54" s="449"/>
      <c r="M54" s="425">
        <v>37746959</v>
      </c>
      <c r="N54" s="207">
        <v>37746959</v>
      </c>
      <c r="O54" s="161"/>
    </row>
    <row r="55" spans="4:15" x14ac:dyDescent="0.2">
      <c r="D55" s="43"/>
      <c r="E55" s="168"/>
      <c r="F55" s="45"/>
      <c r="G55" s="37"/>
      <c r="H55" s="11"/>
      <c r="I55" s="207">
        <v>37746959.229999997</v>
      </c>
      <c r="J55" s="11"/>
      <c r="K55" s="43"/>
      <c r="L55" s="36"/>
      <c r="M55" s="428"/>
      <c r="N55" s="45"/>
      <c r="O55" s="161"/>
    </row>
    <row r="56" spans="4:15" ht="14.25" customHeight="1" x14ac:dyDescent="0.2">
      <c r="D56" s="43"/>
      <c r="E56" s="168"/>
      <c r="F56" s="45"/>
      <c r="G56" s="37"/>
      <c r="H56" s="11"/>
      <c r="I56" s="215"/>
      <c r="J56" s="11"/>
      <c r="K56" s="448" t="s">
        <v>142</v>
      </c>
      <c r="L56" s="448"/>
      <c r="M56" s="427">
        <f>SUM(M58:M59)</f>
        <v>0</v>
      </c>
      <c r="N56" s="21">
        <v>0</v>
      </c>
      <c r="O56" s="60"/>
    </row>
    <row r="57" spans="4:15" x14ac:dyDescent="0.2">
      <c r="D57" s="43"/>
      <c r="E57" s="168"/>
      <c r="F57" s="45"/>
      <c r="G57" s="37"/>
      <c r="H57" s="11"/>
      <c r="I57" s="205">
        <f>SUM(I59:I60)</f>
        <v>0</v>
      </c>
      <c r="J57" s="11"/>
      <c r="K57" s="43"/>
      <c r="L57" s="36"/>
      <c r="M57" s="428"/>
      <c r="N57" s="45"/>
      <c r="O57" s="60"/>
    </row>
    <row r="58" spans="4:15" ht="14.25" customHeight="1" x14ac:dyDescent="0.2">
      <c r="D58" s="43"/>
      <c r="E58" s="168"/>
      <c r="F58" s="45"/>
      <c r="G58" s="37"/>
      <c r="H58" s="11">
        <v>3</v>
      </c>
      <c r="I58" s="215"/>
      <c r="J58" s="11">
        <v>1</v>
      </c>
      <c r="K58" s="449" t="s">
        <v>143</v>
      </c>
      <c r="L58" s="449"/>
      <c r="M58" s="425">
        <v>0</v>
      </c>
      <c r="N58" s="27"/>
      <c r="O58" s="60"/>
    </row>
    <row r="59" spans="4:15" ht="14.25" customHeight="1" x14ac:dyDescent="0.2">
      <c r="D59" s="43"/>
      <c r="E59" s="168"/>
      <c r="F59" s="45"/>
      <c r="G59" s="37"/>
      <c r="H59" s="11">
        <v>3</v>
      </c>
      <c r="I59" s="207">
        <v>0</v>
      </c>
      <c r="J59" s="11">
        <v>2</v>
      </c>
      <c r="K59" s="449" t="s">
        <v>144</v>
      </c>
      <c r="L59" s="449"/>
      <c r="M59" s="425">
        <v>0</v>
      </c>
      <c r="N59" s="27"/>
      <c r="O59" s="60"/>
    </row>
    <row r="60" spans="4:15" x14ac:dyDescent="0.2">
      <c r="D60" s="43"/>
      <c r="E60" s="168"/>
      <c r="F60" s="45"/>
      <c r="G60" s="37"/>
      <c r="H60" s="11"/>
      <c r="I60" s="207">
        <v>0</v>
      </c>
      <c r="J60" s="11"/>
      <c r="K60" s="43"/>
      <c r="L60" s="52"/>
      <c r="M60" s="168"/>
      <c r="N60" s="45"/>
      <c r="O60" s="60"/>
    </row>
    <row r="61" spans="4:15" ht="14.25" customHeight="1" x14ac:dyDescent="0.2">
      <c r="D61" s="43"/>
      <c r="E61" s="168"/>
      <c r="F61" s="45"/>
      <c r="G61" s="37"/>
      <c r="H61" s="11"/>
      <c r="I61" s="11"/>
      <c r="J61" s="11"/>
      <c r="K61" s="448" t="s">
        <v>145</v>
      </c>
      <c r="L61" s="448"/>
      <c r="M61" s="169">
        <f>SUM(M48+M56)</f>
        <v>104338361</v>
      </c>
      <c r="N61" s="21">
        <f>SUM(N48+N56)</f>
        <v>113663003</v>
      </c>
      <c r="O61" s="60"/>
    </row>
    <row r="62" spans="4:15" x14ac:dyDescent="0.2">
      <c r="D62" s="43"/>
      <c r="E62" s="168"/>
      <c r="F62" s="45"/>
      <c r="G62" s="37"/>
      <c r="H62" s="11"/>
      <c r="I62" s="11"/>
      <c r="J62" s="11"/>
      <c r="K62" s="43"/>
      <c r="L62" s="36"/>
      <c r="M62" s="168"/>
      <c r="N62" s="45"/>
      <c r="O62" s="60"/>
    </row>
    <row r="63" spans="4:15" ht="14.25" customHeight="1" x14ac:dyDescent="0.2">
      <c r="D63" s="43"/>
      <c r="E63" s="168"/>
      <c r="F63" s="45"/>
      <c r="G63" s="37"/>
      <c r="H63" s="11"/>
      <c r="I63" s="11"/>
      <c r="J63" s="11"/>
      <c r="K63" s="448" t="s">
        <v>146</v>
      </c>
      <c r="L63" s="448"/>
      <c r="M63" s="169">
        <f>+M38+M61</f>
        <v>116614457</v>
      </c>
      <c r="N63" s="21">
        <f>+N38+N61</f>
        <v>129076001</v>
      </c>
      <c r="O63" s="161"/>
    </row>
    <row r="64" spans="4:15" x14ac:dyDescent="0.2">
      <c r="D64" s="36"/>
      <c r="E64" s="171"/>
      <c r="F64" s="178"/>
      <c r="G64" s="37"/>
      <c r="H64" s="37"/>
      <c r="I64" s="37"/>
      <c r="J64" s="37"/>
      <c r="K64" s="55"/>
      <c r="L64" s="53"/>
      <c r="M64" s="171"/>
      <c r="N64" s="178"/>
      <c r="O64" s="60"/>
    </row>
    <row r="65" spans="1:15" x14ac:dyDescent="0.2">
      <c r="D65" s="435" t="s">
        <v>147</v>
      </c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56"/>
    </row>
    <row r="66" spans="1:15" x14ac:dyDescent="0.2">
      <c r="D66" s="36"/>
      <c r="E66" s="171"/>
      <c r="F66" s="178"/>
      <c r="G66" s="56"/>
      <c r="H66" s="56"/>
      <c r="I66" s="56"/>
      <c r="J66" s="56"/>
      <c r="K66" s="55"/>
      <c r="L66" s="57"/>
      <c r="M66" s="171"/>
      <c r="N66" s="178"/>
      <c r="O66" s="56"/>
    </row>
    <row r="67" spans="1:15" x14ac:dyDescent="0.2">
      <c r="D67" s="36"/>
      <c r="E67" s="171"/>
      <c r="F67" s="178"/>
      <c r="G67" s="56"/>
      <c r="H67" s="56"/>
      <c r="I67" s="56"/>
      <c r="J67" s="56"/>
      <c r="K67" s="55"/>
      <c r="L67" s="57"/>
      <c r="M67" s="171"/>
      <c r="N67" s="178"/>
      <c r="O67" s="56"/>
    </row>
    <row r="68" spans="1:15" x14ac:dyDescent="0.2">
      <c r="D68" s="182" t="s">
        <v>245</v>
      </c>
      <c r="E68" s="172"/>
      <c r="F68" s="178"/>
      <c r="G68" s="54"/>
      <c r="H68" s="54"/>
      <c r="I68" s="54"/>
      <c r="J68" s="54"/>
      <c r="K68" s="437" t="s">
        <v>615</v>
      </c>
      <c r="L68" s="437"/>
      <c r="M68" s="169"/>
      <c r="N68" s="178"/>
      <c r="O68" s="56"/>
    </row>
    <row r="69" spans="1:15" ht="14.25" customHeight="1" x14ac:dyDescent="0.2">
      <c r="D69" s="183" t="s">
        <v>246</v>
      </c>
      <c r="E69" s="173"/>
      <c r="F69" s="45"/>
      <c r="G69" s="58"/>
      <c r="H69" s="58"/>
      <c r="I69" s="58"/>
      <c r="J69" s="58"/>
      <c r="K69" s="438" t="s">
        <v>247</v>
      </c>
      <c r="L69" s="438"/>
      <c r="M69" s="169"/>
      <c r="N69" s="178"/>
      <c r="O69" s="56"/>
    </row>
    <row r="70" spans="1:15" x14ac:dyDescent="0.2">
      <c r="D70" s="4"/>
      <c r="G70" s="12"/>
      <c r="H70" s="12"/>
      <c r="I70" s="12"/>
      <c r="J70" s="12"/>
      <c r="K70" s="35"/>
      <c r="L70" s="35"/>
    </row>
    <row r="71" spans="1:15" x14ac:dyDescent="0.2">
      <c r="D71" s="4"/>
      <c r="G71" s="12"/>
      <c r="H71" s="12"/>
      <c r="I71" s="12"/>
      <c r="J71" s="12"/>
      <c r="K71" s="35"/>
      <c r="L71" s="35"/>
    </row>
    <row r="72" spans="1:15" x14ac:dyDescent="0.2">
      <c r="A72" s="13" t="s">
        <v>23</v>
      </c>
      <c r="D72" s="4"/>
      <c r="G72" s="12"/>
      <c r="H72" s="13" t="s">
        <v>23</v>
      </c>
      <c r="I72" s="11"/>
      <c r="J72" s="11"/>
      <c r="K72" s="4"/>
      <c r="L72" s="35"/>
    </row>
    <row r="73" spans="1:15" x14ac:dyDescent="0.2">
      <c r="A73" s="11" t="s">
        <v>12</v>
      </c>
      <c r="B73" s="13" t="s">
        <v>13</v>
      </c>
      <c r="D73" s="4"/>
      <c r="G73" s="12"/>
      <c r="H73" s="11" t="s">
        <v>22</v>
      </c>
      <c r="I73" s="13" t="s">
        <v>13</v>
      </c>
      <c r="J73" s="11"/>
      <c r="K73" s="4"/>
      <c r="L73" s="35"/>
    </row>
    <row r="74" spans="1:15" x14ac:dyDescent="0.2">
      <c r="A74" s="11" t="s">
        <v>5</v>
      </c>
      <c r="B74" s="13" t="s">
        <v>14</v>
      </c>
      <c r="D74" s="4"/>
      <c r="G74" s="12"/>
      <c r="H74" s="11" t="s">
        <v>24</v>
      </c>
      <c r="I74" s="13" t="s">
        <v>14</v>
      </c>
      <c r="J74" s="11"/>
      <c r="K74" s="4"/>
      <c r="L74" s="35"/>
    </row>
    <row r="75" spans="1:15" x14ac:dyDescent="0.2">
      <c r="A75" s="11" t="s">
        <v>15</v>
      </c>
      <c r="B75" s="13" t="s">
        <v>16</v>
      </c>
      <c r="D75" s="4"/>
      <c r="G75" s="12"/>
      <c r="H75" s="11" t="s">
        <v>25</v>
      </c>
      <c r="I75" s="13" t="s">
        <v>16</v>
      </c>
      <c r="J75" s="11"/>
      <c r="K75" s="4"/>
      <c r="L75" s="35"/>
    </row>
    <row r="76" spans="1:15" x14ac:dyDescent="0.2">
      <c r="A76" s="11" t="s">
        <v>17</v>
      </c>
      <c r="B76" s="13" t="s">
        <v>19</v>
      </c>
      <c r="D76" s="4"/>
      <c r="G76" s="12"/>
      <c r="H76" s="11" t="s">
        <v>33</v>
      </c>
      <c r="I76" s="13" t="s">
        <v>19</v>
      </c>
      <c r="J76" s="11"/>
      <c r="K76" s="4"/>
      <c r="L76" s="35"/>
    </row>
    <row r="77" spans="1:15" x14ac:dyDescent="0.2">
      <c r="A77" s="11" t="s">
        <v>6</v>
      </c>
      <c r="B77" s="13" t="s">
        <v>21</v>
      </c>
      <c r="D77" s="4"/>
      <c r="G77" s="12"/>
      <c r="H77" s="11" t="s">
        <v>10</v>
      </c>
      <c r="I77" s="13" t="s">
        <v>21</v>
      </c>
      <c r="J77" s="11"/>
      <c r="K77" s="4"/>
      <c r="L77" s="35"/>
    </row>
    <row r="78" spans="1:15" x14ac:dyDescent="0.2">
      <c r="A78" s="11" t="s">
        <v>20</v>
      </c>
      <c r="B78" s="13" t="s">
        <v>37</v>
      </c>
      <c r="D78" s="4"/>
      <c r="G78" s="12"/>
      <c r="H78" s="11" t="s">
        <v>27</v>
      </c>
      <c r="I78" s="13" t="s">
        <v>37</v>
      </c>
      <c r="J78" s="11"/>
      <c r="K78" s="4"/>
      <c r="L78" s="35"/>
    </row>
    <row r="79" spans="1:15" x14ac:dyDescent="0.2">
      <c r="D79" s="4"/>
      <c r="G79" s="12"/>
      <c r="H79" s="12"/>
      <c r="I79" s="12"/>
      <c r="J79" s="12"/>
      <c r="K79" s="35"/>
      <c r="L79" s="35"/>
    </row>
    <row r="80" spans="1:15" s="8" customFormat="1" x14ac:dyDescent="0.2">
      <c r="A80" s="11"/>
      <c r="B80" s="11"/>
      <c r="C80" s="11"/>
      <c r="D80" s="4"/>
      <c r="E80" s="174"/>
      <c r="F80" s="159"/>
      <c r="G80" s="12"/>
      <c r="H80" s="12"/>
      <c r="I80" s="12"/>
      <c r="J80" s="12"/>
      <c r="K80" s="35"/>
      <c r="L80" s="35"/>
      <c r="M80" s="430"/>
      <c r="N80" s="159"/>
      <c r="O80" s="15"/>
    </row>
    <row r="81" spans="1:15" s="8" customFormat="1" x14ac:dyDescent="0.2">
      <c r="A81" s="11"/>
      <c r="B81" s="11"/>
      <c r="C81" s="11"/>
      <c r="D81" s="4"/>
      <c r="E81" s="174"/>
      <c r="F81" s="159"/>
      <c r="G81" s="12"/>
      <c r="H81" s="12"/>
      <c r="I81" s="12"/>
      <c r="J81" s="12"/>
      <c r="K81" s="35"/>
      <c r="L81" s="35"/>
      <c r="M81" s="430"/>
      <c r="N81" s="159"/>
      <c r="O81" s="15"/>
    </row>
    <row r="82" spans="1:15" s="8" customFormat="1" x14ac:dyDescent="0.2">
      <c r="A82" s="11"/>
      <c r="B82" s="11"/>
      <c r="C82" s="11"/>
      <c r="D82" s="4"/>
      <c r="E82" s="174"/>
      <c r="F82" s="159"/>
      <c r="G82" s="12"/>
      <c r="H82" s="12"/>
      <c r="I82" s="12"/>
      <c r="J82" s="12"/>
      <c r="K82" s="35"/>
      <c r="L82" s="35"/>
      <c r="M82" s="430"/>
      <c r="N82" s="159"/>
      <c r="O82" s="15"/>
    </row>
    <row r="83" spans="1:15" s="8" customFormat="1" x14ac:dyDescent="0.2">
      <c r="A83" s="11"/>
      <c r="B83" s="11"/>
      <c r="C83" s="11"/>
      <c r="D83" s="4"/>
      <c r="E83" s="174"/>
      <c r="F83" s="159"/>
      <c r="G83" s="12"/>
      <c r="H83" s="12"/>
      <c r="I83" s="12"/>
      <c r="J83" s="12"/>
      <c r="K83" s="35"/>
      <c r="L83" s="35"/>
      <c r="M83" s="430"/>
      <c r="N83" s="159"/>
      <c r="O83" s="15"/>
    </row>
    <row r="84" spans="1:15" s="8" customFormat="1" x14ac:dyDescent="0.2">
      <c r="A84" s="11"/>
      <c r="B84" s="11"/>
      <c r="C84" s="11"/>
      <c r="D84" s="4"/>
      <c r="E84" s="174"/>
      <c r="F84" s="159"/>
      <c r="G84" s="12"/>
      <c r="H84" s="12"/>
      <c r="I84" s="12"/>
      <c r="J84" s="12"/>
      <c r="K84" s="35"/>
      <c r="L84" s="35"/>
      <c r="M84" s="430"/>
      <c r="N84" s="159"/>
      <c r="O84" s="15"/>
    </row>
    <row r="85" spans="1:15" s="8" customFormat="1" x14ac:dyDescent="0.2">
      <c r="A85" s="11"/>
      <c r="B85" s="11"/>
      <c r="C85" s="11"/>
      <c r="D85" s="4"/>
      <c r="E85" s="174"/>
      <c r="F85" s="159"/>
      <c r="G85" s="12"/>
      <c r="H85" s="12"/>
      <c r="I85" s="12"/>
      <c r="J85" s="12"/>
      <c r="K85" s="35"/>
      <c r="L85" s="35"/>
      <c r="M85" s="430"/>
      <c r="N85" s="159"/>
      <c r="O85" s="15"/>
    </row>
    <row r="86" spans="1:15" s="8" customFormat="1" x14ac:dyDescent="0.2">
      <c r="A86" s="11"/>
      <c r="B86" s="11"/>
      <c r="C86" s="11"/>
      <c r="D86" s="4"/>
      <c r="E86" s="174"/>
      <c r="F86" s="159"/>
      <c r="G86" s="12"/>
      <c r="H86" s="12"/>
      <c r="I86" s="12"/>
      <c r="J86" s="12"/>
      <c r="K86" s="35"/>
      <c r="L86" s="35"/>
      <c r="M86" s="430"/>
      <c r="N86" s="159"/>
      <c r="O86" s="15"/>
    </row>
    <row r="87" spans="1:15" s="8" customFormat="1" x14ac:dyDescent="0.2">
      <c r="A87" s="11"/>
      <c r="B87" s="11"/>
      <c r="C87" s="11"/>
      <c r="D87" s="4"/>
      <c r="E87" s="174"/>
      <c r="F87" s="159"/>
      <c r="G87" s="12"/>
      <c r="H87" s="12"/>
      <c r="I87" s="12"/>
      <c r="J87" s="12"/>
      <c r="K87" s="35"/>
      <c r="L87" s="35"/>
      <c r="M87" s="430"/>
      <c r="N87" s="159"/>
      <c r="O87" s="15"/>
    </row>
    <row r="88" spans="1:15" s="8" customFormat="1" x14ac:dyDescent="0.2">
      <c r="A88" s="11"/>
      <c r="B88" s="11"/>
      <c r="C88" s="11"/>
      <c r="D88" s="4"/>
      <c r="E88" s="174"/>
      <c r="F88" s="159"/>
      <c r="G88" s="12"/>
      <c r="H88" s="12"/>
      <c r="I88" s="12"/>
      <c r="J88" s="12"/>
      <c r="K88" s="35"/>
      <c r="L88" s="35"/>
      <c r="M88" s="430"/>
      <c r="N88" s="159"/>
      <c r="O88" s="15"/>
    </row>
    <row r="89" spans="1:15" s="8" customFormat="1" x14ac:dyDescent="0.2">
      <c r="A89" s="11"/>
      <c r="B89" s="11"/>
      <c r="C89" s="11"/>
      <c r="D89" s="4"/>
      <c r="E89" s="174"/>
      <c r="F89" s="159"/>
      <c r="G89" s="12"/>
      <c r="H89" s="12"/>
      <c r="I89" s="12"/>
      <c r="J89" s="12"/>
      <c r="K89" s="35"/>
      <c r="L89" s="35"/>
      <c r="M89" s="430"/>
      <c r="N89" s="159"/>
      <c r="O89" s="15"/>
    </row>
    <row r="90" spans="1:15" s="8" customFormat="1" x14ac:dyDescent="0.2">
      <c r="A90" s="11"/>
      <c r="B90" s="11"/>
      <c r="C90" s="11"/>
      <c r="D90" s="4"/>
      <c r="E90" s="174"/>
      <c r="F90" s="159"/>
      <c r="G90" s="12"/>
      <c r="H90" s="12"/>
      <c r="I90" s="12"/>
      <c r="J90" s="12"/>
      <c r="K90" s="35"/>
      <c r="L90" s="35"/>
      <c r="M90" s="430"/>
      <c r="N90" s="159"/>
      <c r="O90" s="15"/>
    </row>
    <row r="91" spans="1:15" s="8" customFormat="1" x14ac:dyDescent="0.2">
      <c r="A91" s="11"/>
      <c r="B91" s="11"/>
      <c r="C91" s="11"/>
      <c r="D91" s="4"/>
      <c r="E91" s="174"/>
      <c r="F91" s="159"/>
      <c r="G91" s="12"/>
      <c r="H91" s="12"/>
      <c r="I91" s="12"/>
      <c r="J91" s="12"/>
      <c r="K91" s="35"/>
      <c r="L91" s="35"/>
      <c r="M91" s="430"/>
      <c r="N91" s="159"/>
      <c r="O91" s="15"/>
    </row>
    <row r="92" spans="1:15" s="8" customFormat="1" x14ac:dyDescent="0.2">
      <c r="A92" s="11"/>
      <c r="B92" s="11"/>
      <c r="C92" s="11"/>
      <c r="D92" s="4"/>
      <c r="E92" s="174"/>
      <c r="F92" s="159"/>
      <c r="G92" s="12"/>
      <c r="H92" s="12"/>
      <c r="I92" s="12"/>
      <c r="J92" s="12"/>
      <c r="K92" s="35"/>
      <c r="L92" s="35"/>
      <c r="M92" s="430"/>
      <c r="N92" s="159"/>
      <c r="O92" s="15"/>
    </row>
    <row r="93" spans="1:15" s="8" customFormat="1" x14ac:dyDescent="0.2">
      <c r="A93" s="11"/>
      <c r="B93" s="11"/>
      <c r="C93" s="11"/>
      <c r="D93" s="4"/>
      <c r="E93" s="174"/>
      <c r="F93" s="159"/>
      <c r="G93" s="12"/>
      <c r="H93" s="12"/>
      <c r="I93" s="12"/>
      <c r="J93" s="12"/>
      <c r="K93" s="35"/>
      <c r="L93" s="35"/>
      <c r="M93" s="430"/>
      <c r="N93" s="159"/>
      <c r="O93" s="15"/>
    </row>
    <row r="94" spans="1:15" s="8" customFormat="1" x14ac:dyDescent="0.2">
      <c r="A94" s="11"/>
      <c r="B94" s="11"/>
      <c r="C94" s="11"/>
      <c r="D94" s="4"/>
      <c r="E94" s="174"/>
      <c r="F94" s="159"/>
      <c r="G94" s="12"/>
      <c r="H94" s="12"/>
      <c r="I94" s="12"/>
      <c r="J94" s="12"/>
      <c r="K94" s="35"/>
      <c r="L94" s="35"/>
      <c r="M94" s="430"/>
      <c r="N94" s="159"/>
      <c r="O94" s="15"/>
    </row>
    <row r="95" spans="1:15" s="8" customFormat="1" x14ac:dyDescent="0.2">
      <c r="A95" s="11"/>
      <c r="B95" s="11"/>
      <c r="C95" s="11"/>
      <c r="D95" s="4"/>
      <c r="E95" s="174"/>
      <c r="F95" s="159"/>
      <c r="G95" s="12"/>
      <c r="H95" s="12"/>
      <c r="I95" s="12"/>
      <c r="J95" s="12"/>
      <c r="K95" s="35"/>
      <c r="L95" s="35"/>
      <c r="M95" s="430"/>
      <c r="N95" s="159"/>
      <c r="O95" s="15"/>
    </row>
    <row r="96" spans="1:15" s="8" customFormat="1" x14ac:dyDescent="0.2">
      <c r="A96" s="11"/>
      <c r="B96" s="11"/>
      <c r="C96" s="11"/>
      <c r="D96" s="4"/>
      <c r="E96" s="174"/>
      <c r="F96" s="159"/>
      <c r="G96" s="12"/>
      <c r="H96" s="12"/>
      <c r="I96" s="12"/>
      <c r="J96" s="12"/>
      <c r="K96" s="35"/>
      <c r="L96" s="35"/>
      <c r="M96" s="430"/>
      <c r="N96" s="159"/>
      <c r="O96" s="15"/>
    </row>
    <row r="97" spans="1:15" s="8" customFormat="1" x14ac:dyDescent="0.2">
      <c r="A97" s="11"/>
      <c r="B97" s="11"/>
      <c r="C97" s="11"/>
      <c r="D97" s="4"/>
      <c r="E97" s="174"/>
      <c r="F97" s="159"/>
      <c r="G97" s="12"/>
      <c r="H97" s="12"/>
      <c r="I97" s="12"/>
      <c r="J97" s="12"/>
      <c r="K97" s="35"/>
      <c r="L97" s="35"/>
      <c r="M97" s="430"/>
      <c r="N97" s="159"/>
      <c r="O97" s="15"/>
    </row>
    <row r="98" spans="1:15" s="8" customFormat="1" x14ac:dyDescent="0.2">
      <c r="A98" s="11"/>
      <c r="B98" s="11"/>
      <c r="C98" s="11"/>
      <c r="D98" s="4"/>
      <c r="E98" s="174"/>
      <c r="F98" s="159"/>
      <c r="G98" s="12"/>
      <c r="H98" s="12"/>
      <c r="I98" s="12"/>
      <c r="J98" s="12"/>
      <c r="K98" s="35"/>
      <c r="L98" s="35"/>
      <c r="M98" s="430"/>
      <c r="N98" s="159"/>
      <c r="O98" s="15"/>
    </row>
    <row r="99" spans="1:15" s="8" customFormat="1" x14ac:dyDescent="0.2">
      <c r="A99" s="11"/>
      <c r="B99" s="11"/>
      <c r="C99" s="11"/>
      <c r="D99" s="4"/>
      <c r="E99" s="174"/>
      <c r="F99" s="159"/>
      <c r="G99" s="12"/>
      <c r="H99" s="12"/>
      <c r="I99" s="12"/>
      <c r="J99" s="12"/>
      <c r="K99" s="35"/>
      <c r="L99" s="35"/>
      <c r="M99" s="430"/>
      <c r="N99" s="159"/>
      <c r="O99" s="15"/>
    </row>
    <row r="100" spans="1:15" s="8" customFormat="1" x14ac:dyDescent="0.2">
      <c r="A100" s="11"/>
      <c r="B100" s="11"/>
      <c r="C100" s="11"/>
      <c r="D100" s="4"/>
      <c r="E100" s="174"/>
      <c r="F100" s="159"/>
      <c r="G100" s="12"/>
      <c r="H100" s="12"/>
      <c r="I100" s="12"/>
      <c r="J100" s="12"/>
      <c r="K100" s="35"/>
      <c r="L100" s="35"/>
      <c r="M100" s="430"/>
      <c r="N100" s="159"/>
      <c r="O100" s="15"/>
    </row>
    <row r="101" spans="1:15" s="8" customFormat="1" x14ac:dyDescent="0.2">
      <c r="A101" s="11"/>
      <c r="B101" s="11"/>
      <c r="C101" s="11"/>
      <c r="D101" s="4"/>
      <c r="E101" s="174"/>
      <c r="F101" s="159"/>
      <c r="G101" s="12"/>
      <c r="H101" s="12"/>
      <c r="I101" s="12"/>
      <c r="J101" s="12"/>
      <c r="K101" s="35"/>
      <c r="L101" s="35"/>
      <c r="M101" s="430"/>
      <c r="N101" s="159"/>
      <c r="O101" s="15"/>
    </row>
    <row r="102" spans="1:15" s="8" customFormat="1" x14ac:dyDescent="0.2">
      <c r="A102" s="11"/>
      <c r="B102" s="11"/>
      <c r="C102" s="11"/>
      <c r="D102" s="4"/>
      <c r="E102" s="174"/>
      <c r="F102" s="159"/>
      <c r="G102" s="12"/>
      <c r="H102" s="12"/>
      <c r="I102" s="12"/>
      <c r="J102" s="12"/>
      <c r="K102" s="35"/>
      <c r="L102" s="35"/>
      <c r="M102" s="430"/>
      <c r="N102" s="159"/>
      <c r="O102" s="15"/>
    </row>
    <row r="103" spans="1:15" s="8" customFormat="1" x14ac:dyDescent="0.2">
      <c r="A103" s="11"/>
      <c r="B103" s="11"/>
      <c r="C103" s="11"/>
      <c r="D103" s="4"/>
      <c r="E103" s="174"/>
      <c r="F103" s="159"/>
      <c r="G103" s="12"/>
      <c r="H103" s="12"/>
      <c r="I103" s="12"/>
      <c r="J103" s="12"/>
      <c r="K103" s="35"/>
      <c r="L103" s="35"/>
      <c r="M103" s="430"/>
      <c r="N103" s="159"/>
      <c r="O103" s="15"/>
    </row>
    <row r="104" spans="1:15" s="8" customFormat="1" x14ac:dyDescent="0.2">
      <c r="A104" s="11"/>
      <c r="B104" s="11"/>
      <c r="C104" s="11"/>
      <c r="D104" s="4"/>
      <c r="E104" s="174"/>
      <c r="F104" s="159"/>
      <c r="G104" s="12"/>
      <c r="H104" s="12"/>
      <c r="I104" s="12"/>
      <c r="J104" s="12"/>
      <c r="K104" s="35"/>
      <c r="L104" s="35"/>
      <c r="M104" s="430"/>
      <c r="N104" s="159"/>
      <c r="O104" s="15"/>
    </row>
    <row r="105" spans="1:15" s="8" customFormat="1" x14ac:dyDescent="0.2">
      <c r="A105" s="11"/>
      <c r="B105" s="11"/>
      <c r="C105" s="11"/>
      <c r="D105" s="4"/>
      <c r="E105" s="174"/>
      <c r="F105" s="159"/>
      <c r="G105" s="12"/>
      <c r="H105" s="12"/>
      <c r="I105" s="12"/>
      <c r="J105" s="12"/>
      <c r="K105" s="35"/>
      <c r="L105" s="35"/>
      <c r="M105" s="430"/>
      <c r="N105" s="159"/>
      <c r="O105" s="15"/>
    </row>
    <row r="106" spans="1:15" s="8" customFormat="1" x14ac:dyDescent="0.2">
      <c r="A106" s="11"/>
      <c r="B106" s="11"/>
      <c r="C106" s="11"/>
      <c r="D106" s="4"/>
      <c r="E106" s="174"/>
      <c r="F106" s="159"/>
      <c r="G106" s="12"/>
      <c r="H106" s="12"/>
      <c r="I106" s="12"/>
      <c r="J106" s="12"/>
      <c r="K106" s="35"/>
      <c r="L106" s="35"/>
      <c r="M106" s="430"/>
      <c r="N106" s="159"/>
      <c r="O106" s="15"/>
    </row>
    <row r="107" spans="1:15" s="8" customFormat="1" x14ac:dyDescent="0.2">
      <c r="A107" s="11"/>
      <c r="B107" s="11"/>
      <c r="C107" s="11"/>
      <c r="D107" s="4"/>
      <c r="E107" s="174"/>
      <c r="F107" s="159"/>
      <c r="G107" s="12"/>
      <c r="H107" s="12"/>
      <c r="I107" s="12"/>
      <c r="J107" s="12"/>
      <c r="K107" s="35"/>
      <c r="L107" s="35"/>
      <c r="M107" s="430"/>
      <c r="N107" s="159"/>
      <c r="O107" s="15"/>
    </row>
    <row r="108" spans="1:15" s="8" customFormat="1" x14ac:dyDescent="0.2">
      <c r="A108" s="11"/>
      <c r="B108" s="11"/>
      <c r="C108" s="11"/>
      <c r="D108" s="4"/>
      <c r="E108" s="174"/>
      <c r="F108" s="159"/>
      <c r="G108" s="12"/>
      <c r="H108" s="12"/>
      <c r="I108" s="12"/>
      <c r="J108" s="12"/>
      <c r="K108" s="35"/>
      <c r="L108" s="35"/>
      <c r="M108" s="430"/>
      <c r="N108" s="159"/>
      <c r="O108" s="15"/>
    </row>
    <row r="109" spans="1:15" s="8" customFormat="1" x14ac:dyDescent="0.2">
      <c r="A109" s="11"/>
      <c r="B109" s="11"/>
      <c r="C109" s="11"/>
      <c r="D109" s="4"/>
      <c r="E109" s="174"/>
      <c r="F109" s="159"/>
      <c r="G109" s="12"/>
      <c r="H109" s="12"/>
      <c r="I109" s="12"/>
      <c r="J109" s="12"/>
      <c r="K109" s="35"/>
      <c r="L109" s="35"/>
      <c r="M109" s="430"/>
      <c r="N109" s="159"/>
      <c r="O109" s="15"/>
    </row>
    <row r="110" spans="1:15" s="8" customFormat="1" x14ac:dyDescent="0.2">
      <c r="A110" s="11"/>
      <c r="B110" s="11"/>
      <c r="C110" s="11"/>
      <c r="D110" s="4"/>
      <c r="E110" s="174"/>
      <c r="F110" s="159"/>
      <c r="G110" s="12"/>
      <c r="H110" s="12"/>
      <c r="I110" s="12"/>
      <c r="J110" s="12"/>
      <c r="K110" s="35"/>
      <c r="L110" s="35"/>
      <c r="M110" s="430"/>
      <c r="N110" s="159"/>
      <c r="O110" s="15"/>
    </row>
    <row r="111" spans="1:15" s="8" customFormat="1" x14ac:dyDescent="0.2">
      <c r="A111" s="11"/>
      <c r="B111" s="11"/>
      <c r="C111" s="11"/>
      <c r="D111" s="4"/>
      <c r="E111" s="174"/>
      <c r="F111" s="159"/>
      <c r="G111" s="12"/>
      <c r="H111" s="12"/>
      <c r="I111" s="12"/>
      <c r="J111" s="12"/>
      <c r="K111" s="35"/>
      <c r="L111" s="35"/>
      <c r="M111" s="430"/>
      <c r="N111" s="159"/>
      <c r="O111" s="15"/>
    </row>
    <row r="112" spans="1:15" s="8" customFormat="1" x14ac:dyDescent="0.2">
      <c r="A112" s="11"/>
      <c r="B112" s="11"/>
      <c r="C112" s="11"/>
      <c r="D112" s="4"/>
      <c r="E112" s="174"/>
      <c r="F112" s="159"/>
      <c r="G112" s="12"/>
      <c r="H112" s="12"/>
      <c r="I112" s="12"/>
      <c r="J112" s="12"/>
      <c r="K112" s="35"/>
      <c r="L112" s="35"/>
      <c r="M112" s="430"/>
      <c r="N112" s="159"/>
      <c r="O112" s="15"/>
    </row>
    <row r="113" spans="1:15" s="8" customFormat="1" x14ac:dyDescent="0.2">
      <c r="A113" s="11"/>
      <c r="B113" s="11"/>
      <c r="C113" s="11"/>
      <c r="D113" s="4"/>
      <c r="E113" s="174"/>
      <c r="F113" s="159"/>
      <c r="G113" s="12"/>
      <c r="H113" s="12"/>
      <c r="I113" s="12"/>
      <c r="J113" s="12"/>
      <c r="K113" s="35"/>
      <c r="L113" s="35"/>
      <c r="M113" s="430"/>
      <c r="N113" s="159"/>
      <c r="O113" s="15"/>
    </row>
    <row r="114" spans="1:15" s="8" customFormat="1" x14ac:dyDescent="0.2">
      <c r="A114" s="11"/>
      <c r="B114" s="11"/>
      <c r="C114" s="11"/>
      <c r="D114" s="4"/>
      <c r="E114" s="174"/>
      <c r="F114" s="159"/>
      <c r="G114" s="12"/>
      <c r="H114" s="12"/>
      <c r="I114" s="12"/>
      <c r="J114" s="12"/>
      <c r="K114" s="35"/>
      <c r="L114" s="35"/>
      <c r="M114" s="430"/>
      <c r="N114" s="159"/>
      <c r="O114" s="15"/>
    </row>
    <row r="115" spans="1:15" s="8" customFormat="1" x14ac:dyDescent="0.2">
      <c r="A115" s="11"/>
      <c r="B115" s="11"/>
      <c r="C115" s="11"/>
      <c r="D115" s="4"/>
      <c r="E115" s="174"/>
      <c r="F115" s="159"/>
      <c r="G115" s="12"/>
      <c r="H115" s="12"/>
      <c r="I115" s="12"/>
      <c r="J115" s="12"/>
      <c r="K115" s="35"/>
      <c r="L115" s="35"/>
      <c r="M115" s="430"/>
      <c r="N115" s="159"/>
      <c r="O115" s="15"/>
    </row>
    <row r="116" spans="1:15" s="8" customFormat="1" x14ac:dyDescent="0.2">
      <c r="A116" s="11"/>
      <c r="B116" s="11"/>
      <c r="C116" s="11"/>
      <c r="D116" s="4"/>
      <c r="E116" s="174"/>
      <c r="F116" s="159"/>
      <c r="G116" s="12"/>
      <c r="H116" s="12"/>
      <c r="I116" s="12"/>
      <c r="J116" s="12"/>
      <c r="K116" s="35"/>
      <c r="L116" s="35"/>
      <c r="M116" s="430"/>
      <c r="N116" s="159"/>
      <c r="O116" s="15"/>
    </row>
    <row r="117" spans="1:15" s="8" customFormat="1" x14ac:dyDescent="0.2">
      <c r="A117" s="11"/>
      <c r="B117" s="11"/>
      <c r="C117" s="11"/>
      <c r="D117" s="4"/>
      <c r="E117" s="174"/>
      <c r="F117" s="159"/>
      <c r="G117" s="12"/>
      <c r="H117" s="12"/>
      <c r="I117" s="12"/>
      <c r="J117" s="12"/>
      <c r="K117" s="35"/>
      <c r="L117" s="35"/>
      <c r="M117" s="430"/>
      <c r="N117" s="159"/>
      <c r="O117" s="15"/>
    </row>
    <row r="118" spans="1:15" s="8" customFormat="1" x14ac:dyDescent="0.2">
      <c r="A118" s="11"/>
      <c r="B118" s="11"/>
      <c r="C118" s="11"/>
      <c r="D118" s="4"/>
      <c r="E118" s="174"/>
      <c r="F118" s="159"/>
      <c r="G118" s="12"/>
      <c r="H118" s="12"/>
      <c r="I118" s="12"/>
      <c r="J118" s="12"/>
      <c r="K118" s="35"/>
      <c r="L118" s="35"/>
      <c r="M118" s="430"/>
      <c r="N118" s="159"/>
      <c r="O118" s="15"/>
    </row>
    <row r="119" spans="1:15" s="8" customFormat="1" x14ac:dyDescent="0.2">
      <c r="A119" s="11"/>
      <c r="B119" s="11"/>
      <c r="C119" s="11"/>
      <c r="D119" s="4"/>
      <c r="E119" s="174"/>
      <c r="F119" s="159"/>
      <c r="G119" s="12"/>
      <c r="H119" s="12"/>
      <c r="I119" s="12"/>
      <c r="J119" s="12"/>
      <c r="K119" s="35"/>
      <c r="L119" s="35"/>
      <c r="M119" s="430"/>
      <c r="N119" s="159"/>
      <c r="O119" s="15"/>
    </row>
    <row r="120" spans="1:15" s="8" customFormat="1" x14ac:dyDescent="0.2">
      <c r="A120" s="11"/>
      <c r="B120" s="11"/>
      <c r="C120" s="11"/>
      <c r="D120" s="4"/>
      <c r="E120" s="174"/>
      <c r="F120" s="159"/>
      <c r="G120" s="12"/>
      <c r="H120" s="12"/>
      <c r="I120" s="12"/>
      <c r="J120" s="12"/>
      <c r="K120" s="35"/>
      <c r="L120" s="35"/>
      <c r="M120" s="430"/>
      <c r="N120" s="159"/>
      <c r="O120" s="15"/>
    </row>
    <row r="121" spans="1:15" s="8" customFormat="1" x14ac:dyDescent="0.2">
      <c r="A121" s="11"/>
      <c r="B121" s="11"/>
      <c r="C121" s="11"/>
      <c r="D121" s="4"/>
      <c r="E121" s="174"/>
      <c r="F121" s="159"/>
      <c r="G121" s="12"/>
      <c r="H121" s="12"/>
      <c r="I121" s="12"/>
      <c r="J121" s="12"/>
      <c r="K121" s="35"/>
      <c r="L121" s="35"/>
      <c r="M121" s="430"/>
      <c r="N121" s="159"/>
      <c r="O121" s="15"/>
    </row>
    <row r="122" spans="1:15" s="8" customFormat="1" x14ac:dyDescent="0.2">
      <c r="A122" s="11"/>
      <c r="B122" s="11"/>
      <c r="C122" s="11"/>
      <c r="D122" s="4"/>
      <c r="E122" s="174"/>
      <c r="F122" s="159"/>
      <c r="G122" s="12"/>
      <c r="H122" s="12"/>
      <c r="I122" s="12"/>
      <c r="J122" s="12"/>
      <c r="K122" s="35"/>
      <c r="L122" s="35"/>
      <c r="M122" s="430"/>
      <c r="N122" s="159"/>
      <c r="O122" s="15"/>
    </row>
    <row r="123" spans="1:15" s="8" customFormat="1" x14ac:dyDescent="0.2">
      <c r="A123" s="11"/>
      <c r="B123" s="11"/>
      <c r="C123" s="11"/>
      <c r="D123" s="4"/>
      <c r="E123" s="174"/>
      <c r="F123" s="159"/>
      <c r="G123" s="12"/>
      <c r="H123" s="12"/>
      <c r="I123" s="12"/>
      <c r="J123" s="12"/>
      <c r="K123" s="35"/>
      <c r="L123" s="35"/>
      <c r="M123" s="430"/>
      <c r="N123" s="159"/>
      <c r="O123" s="15"/>
    </row>
    <row r="124" spans="1:15" s="8" customFormat="1" x14ac:dyDescent="0.2">
      <c r="A124" s="11"/>
      <c r="B124" s="11"/>
      <c r="C124" s="11"/>
      <c r="D124" s="4"/>
      <c r="E124" s="174"/>
      <c r="F124" s="159"/>
      <c r="G124" s="12"/>
      <c r="H124" s="12"/>
      <c r="I124" s="12"/>
      <c r="J124" s="12"/>
      <c r="K124" s="35"/>
      <c r="L124" s="35"/>
      <c r="M124" s="430"/>
      <c r="N124" s="159"/>
      <c r="O124" s="15"/>
    </row>
    <row r="125" spans="1:15" s="8" customFormat="1" x14ac:dyDescent="0.2">
      <c r="A125" s="11"/>
      <c r="B125" s="11"/>
      <c r="C125" s="11"/>
      <c r="D125" s="4"/>
      <c r="E125" s="174"/>
      <c r="F125" s="159"/>
      <c r="G125" s="12"/>
      <c r="H125" s="12"/>
      <c r="I125" s="12"/>
      <c r="J125" s="12"/>
      <c r="K125" s="35"/>
      <c r="L125" s="35"/>
      <c r="M125" s="430"/>
      <c r="N125" s="159"/>
      <c r="O125" s="15"/>
    </row>
    <row r="126" spans="1:15" s="8" customFormat="1" x14ac:dyDescent="0.2">
      <c r="A126" s="11"/>
      <c r="B126" s="11"/>
      <c r="C126" s="11"/>
      <c r="D126" s="4"/>
      <c r="E126" s="174"/>
      <c r="F126" s="159"/>
      <c r="G126" s="12"/>
      <c r="H126" s="12"/>
      <c r="I126" s="12"/>
      <c r="J126" s="12"/>
      <c r="K126" s="35"/>
      <c r="L126" s="35"/>
      <c r="M126" s="430"/>
      <c r="N126" s="159"/>
      <c r="O126" s="15"/>
    </row>
    <row r="127" spans="1:15" s="8" customFormat="1" x14ac:dyDescent="0.2">
      <c r="A127" s="11"/>
      <c r="B127" s="11"/>
      <c r="C127" s="11"/>
      <c r="D127" s="4"/>
      <c r="E127" s="174"/>
      <c r="F127" s="159"/>
      <c r="G127" s="12"/>
      <c r="H127" s="12"/>
      <c r="I127" s="12"/>
      <c r="J127" s="12"/>
      <c r="K127" s="35"/>
      <c r="L127" s="35"/>
      <c r="M127" s="430"/>
      <c r="N127" s="159"/>
      <c r="O127" s="15"/>
    </row>
    <row r="128" spans="1:15" s="8" customFormat="1" x14ac:dyDescent="0.2">
      <c r="A128" s="11"/>
      <c r="B128" s="11"/>
      <c r="C128" s="11"/>
      <c r="D128" s="4"/>
      <c r="E128" s="174"/>
      <c r="F128" s="159"/>
      <c r="G128" s="12"/>
      <c r="H128" s="12"/>
      <c r="I128" s="12"/>
      <c r="J128" s="12"/>
      <c r="K128" s="35"/>
      <c r="L128" s="35"/>
      <c r="M128" s="430"/>
      <c r="N128" s="159"/>
      <c r="O128" s="15"/>
    </row>
    <row r="129" spans="1:15" s="8" customFormat="1" x14ac:dyDescent="0.2">
      <c r="A129" s="11"/>
      <c r="B129" s="11"/>
      <c r="C129" s="11"/>
      <c r="D129" s="4"/>
      <c r="E129" s="174"/>
      <c r="F129" s="159"/>
      <c r="G129" s="12"/>
      <c r="H129" s="12"/>
      <c r="I129" s="12"/>
      <c r="J129" s="12"/>
      <c r="K129" s="35"/>
      <c r="L129" s="35"/>
      <c r="M129" s="430"/>
      <c r="N129" s="159"/>
      <c r="O129" s="15"/>
    </row>
    <row r="130" spans="1:15" s="8" customFormat="1" x14ac:dyDescent="0.2">
      <c r="A130" s="11"/>
      <c r="B130" s="11"/>
      <c r="C130" s="11"/>
      <c r="D130" s="4"/>
      <c r="E130" s="174"/>
      <c r="F130" s="159"/>
      <c r="G130" s="12"/>
      <c r="H130" s="12"/>
      <c r="I130" s="12"/>
      <c r="J130" s="12"/>
      <c r="K130" s="35"/>
      <c r="L130" s="35"/>
      <c r="M130" s="430"/>
      <c r="N130" s="159"/>
      <c r="O130" s="15"/>
    </row>
    <row r="131" spans="1:15" s="8" customFormat="1" x14ac:dyDescent="0.2">
      <c r="A131" s="11"/>
      <c r="B131" s="11"/>
      <c r="C131" s="11"/>
      <c r="D131" s="4"/>
      <c r="E131" s="174"/>
      <c r="F131" s="159"/>
      <c r="G131" s="12"/>
      <c r="H131" s="12"/>
      <c r="I131" s="12"/>
      <c r="J131" s="12"/>
      <c r="K131" s="35"/>
      <c r="L131" s="35"/>
      <c r="M131" s="430"/>
      <c r="N131" s="159"/>
      <c r="O131" s="15"/>
    </row>
    <row r="132" spans="1:15" s="8" customFormat="1" x14ac:dyDescent="0.2">
      <c r="A132" s="11"/>
      <c r="B132" s="11"/>
      <c r="C132" s="11"/>
      <c r="D132" s="4"/>
      <c r="E132" s="174"/>
      <c r="F132" s="159"/>
      <c r="G132" s="12"/>
      <c r="H132" s="12"/>
      <c r="I132" s="12"/>
      <c r="J132" s="12"/>
      <c r="K132" s="35"/>
      <c r="L132" s="35"/>
      <c r="M132" s="430"/>
      <c r="N132" s="159"/>
      <c r="O132" s="15"/>
    </row>
    <row r="133" spans="1:15" s="8" customFormat="1" x14ac:dyDescent="0.2">
      <c r="A133" s="11"/>
      <c r="B133" s="11"/>
      <c r="C133" s="11"/>
      <c r="D133" s="4"/>
      <c r="E133" s="174"/>
      <c r="F133" s="159"/>
      <c r="G133" s="12"/>
      <c r="H133" s="12"/>
      <c r="I133" s="12"/>
      <c r="J133" s="12"/>
      <c r="K133" s="35"/>
      <c r="L133" s="35"/>
      <c r="M133" s="430"/>
      <c r="N133" s="159"/>
      <c r="O133" s="15"/>
    </row>
    <row r="134" spans="1:15" s="8" customFormat="1" x14ac:dyDescent="0.2">
      <c r="A134" s="11"/>
      <c r="B134" s="11"/>
      <c r="C134" s="11"/>
      <c r="D134" s="4"/>
      <c r="E134" s="174"/>
      <c r="F134" s="159"/>
      <c r="G134" s="12"/>
      <c r="H134" s="12"/>
      <c r="I134" s="12"/>
      <c r="J134" s="12"/>
      <c r="K134" s="35"/>
      <c r="L134" s="35"/>
      <c r="M134" s="430"/>
      <c r="N134" s="159"/>
      <c r="O134" s="15"/>
    </row>
    <row r="135" spans="1:15" s="8" customFormat="1" x14ac:dyDescent="0.2">
      <c r="A135" s="11"/>
      <c r="B135" s="11"/>
      <c r="C135" s="11"/>
      <c r="D135" s="4"/>
      <c r="E135" s="174"/>
      <c r="F135" s="159"/>
      <c r="G135" s="12"/>
      <c r="H135" s="12"/>
      <c r="I135" s="12"/>
      <c r="J135" s="12"/>
      <c r="K135" s="35"/>
      <c r="L135" s="35"/>
      <c r="M135" s="430"/>
      <c r="N135" s="159"/>
      <c r="O135" s="15"/>
    </row>
    <row r="136" spans="1:15" s="8" customFormat="1" x14ac:dyDescent="0.2">
      <c r="A136" s="11"/>
      <c r="B136" s="11"/>
      <c r="C136" s="11"/>
      <c r="D136" s="4"/>
      <c r="E136" s="174"/>
      <c r="F136" s="159"/>
      <c r="G136" s="12"/>
      <c r="H136" s="12"/>
      <c r="I136" s="12"/>
      <c r="J136" s="12"/>
      <c r="K136" s="35"/>
      <c r="L136" s="35"/>
      <c r="M136" s="430"/>
      <c r="N136" s="159"/>
      <c r="O136" s="15"/>
    </row>
    <row r="137" spans="1:15" s="8" customFormat="1" x14ac:dyDescent="0.2">
      <c r="A137" s="11"/>
      <c r="B137" s="11"/>
      <c r="C137" s="11"/>
      <c r="D137" s="4"/>
      <c r="E137" s="174"/>
      <c r="F137" s="159"/>
      <c r="G137" s="12"/>
      <c r="H137" s="12"/>
      <c r="I137" s="12"/>
      <c r="J137" s="12"/>
      <c r="K137" s="35"/>
      <c r="L137" s="35"/>
      <c r="M137" s="430"/>
      <c r="N137" s="159"/>
      <c r="O137" s="15"/>
    </row>
    <row r="138" spans="1:15" s="8" customFormat="1" x14ac:dyDescent="0.2">
      <c r="A138" s="11"/>
      <c r="B138" s="11"/>
      <c r="C138" s="11"/>
      <c r="D138" s="4"/>
      <c r="E138" s="174"/>
      <c r="F138" s="159"/>
      <c r="G138" s="12"/>
      <c r="H138" s="12"/>
      <c r="I138" s="12"/>
      <c r="J138" s="12"/>
      <c r="K138" s="35"/>
      <c r="L138" s="35"/>
      <c r="M138" s="430"/>
      <c r="N138" s="159"/>
      <c r="O138" s="15"/>
    </row>
    <row r="139" spans="1:15" s="8" customFormat="1" x14ac:dyDescent="0.2">
      <c r="A139" s="11"/>
      <c r="B139" s="11"/>
      <c r="C139" s="11"/>
      <c r="D139" s="4"/>
      <c r="E139" s="174"/>
      <c r="F139" s="159"/>
      <c r="G139" s="12"/>
      <c r="H139" s="12"/>
      <c r="I139" s="12"/>
      <c r="J139" s="12"/>
      <c r="K139" s="35"/>
      <c r="L139" s="35"/>
      <c r="M139" s="430"/>
      <c r="N139" s="159"/>
      <c r="O139" s="15"/>
    </row>
    <row r="140" spans="1:15" s="8" customFormat="1" x14ac:dyDescent="0.2">
      <c r="A140" s="11"/>
      <c r="B140" s="11"/>
      <c r="C140" s="11"/>
      <c r="D140" s="4"/>
      <c r="E140" s="174"/>
      <c r="F140" s="159"/>
      <c r="G140" s="12"/>
      <c r="H140" s="12"/>
      <c r="I140" s="12"/>
      <c r="J140" s="12"/>
      <c r="K140" s="35"/>
      <c r="L140" s="35"/>
      <c r="M140" s="430"/>
      <c r="N140" s="159"/>
      <c r="O140" s="15"/>
    </row>
    <row r="141" spans="1:15" s="8" customFormat="1" x14ac:dyDescent="0.2">
      <c r="A141" s="11"/>
      <c r="B141" s="11"/>
      <c r="C141" s="11"/>
      <c r="D141" s="4"/>
      <c r="E141" s="174"/>
      <c r="F141" s="159"/>
      <c r="G141" s="12"/>
      <c r="H141" s="12"/>
      <c r="I141" s="12"/>
      <c r="J141" s="12"/>
      <c r="K141" s="35"/>
      <c r="L141" s="35"/>
      <c r="M141" s="430"/>
      <c r="N141" s="159"/>
      <c r="O141" s="15"/>
    </row>
    <row r="142" spans="1:15" s="8" customFormat="1" x14ac:dyDescent="0.2">
      <c r="A142" s="11"/>
      <c r="B142" s="11"/>
      <c r="C142" s="11"/>
      <c r="D142" s="4"/>
      <c r="E142" s="174"/>
      <c r="F142" s="159"/>
      <c r="G142" s="12"/>
      <c r="H142" s="12"/>
      <c r="I142" s="12"/>
      <c r="J142" s="12"/>
      <c r="K142" s="35"/>
      <c r="L142" s="35"/>
      <c r="M142" s="430"/>
      <c r="N142" s="159"/>
      <c r="O142" s="15"/>
    </row>
    <row r="143" spans="1:15" s="8" customFormat="1" x14ac:dyDescent="0.2">
      <c r="A143" s="11"/>
      <c r="B143" s="11"/>
      <c r="C143" s="11"/>
      <c r="D143" s="4"/>
      <c r="E143" s="174"/>
      <c r="F143" s="159"/>
      <c r="G143" s="15"/>
      <c r="H143" s="15"/>
      <c r="I143" s="15"/>
      <c r="J143" s="15"/>
      <c r="M143" s="430"/>
      <c r="N143" s="159"/>
      <c r="O143" s="15"/>
    </row>
    <row r="144" spans="1:15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</sheetData>
  <mergeCells count="45">
    <mergeCell ref="K19:L19"/>
    <mergeCell ref="K20:L20"/>
    <mergeCell ref="A1:O1"/>
    <mergeCell ref="A2:O2"/>
    <mergeCell ref="A3:O3"/>
    <mergeCell ref="A4:O4"/>
    <mergeCell ref="A5:O5"/>
    <mergeCell ref="A6:O6"/>
    <mergeCell ref="K12:L12"/>
    <mergeCell ref="K14:L14"/>
    <mergeCell ref="K16:L16"/>
    <mergeCell ref="K17:L17"/>
    <mergeCell ref="K18:L18"/>
    <mergeCell ref="K25:L25"/>
    <mergeCell ref="K27:L27"/>
    <mergeCell ref="K21:L21"/>
    <mergeCell ref="K22:L22"/>
    <mergeCell ref="K23:L23"/>
    <mergeCell ref="K32:L32"/>
    <mergeCell ref="K33:L33"/>
    <mergeCell ref="K34:L34"/>
    <mergeCell ref="K29:L29"/>
    <mergeCell ref="K30:L30"/>
    <mergeCell ref="K31:L31"/>
    <mergeCell ref="K56:L56"/>
    <mergeCell ref="K58:L58"/>
    <mergeCell ref="K59:L59"/>
    <mergeCell ref="K36:L36"/>
    <mergeCell ref="K38:L38"/>
    <mergeCell ref="K40:L40"/>
    <mergeCell ref="K50:L50"/>
    <mergeCell ref="K51:L51"/>
    <mergeCell ref="K52:L52"/>
    <mergeCell ref="K53:L53"/>
    <mergeCell ref="K54:L54"/>
    <mergeCell ref="K42:L42"/>
    <mergeCell ref="K44:L44"/>
    <mergeCell ref="K45:L45"/>
    <mergeCell ref="K46:L46"/>
    <mergeCell ref="K48:L48"/>
    <mergeCell ref="K63:L63"/>
    <mergeCell ref="D65:N65"/>
    <mergeCell ref="K68:L68"/>
    <mergeCell ref="K69:L69"/>
    <mergeCell ref="K61:L61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211"/>
  <sheetViews>
    <sheetView showGridLines="0" topLeftCell="D1" zoomScale="90" zoomScaleNormal="90" workbookViewId="0">
      <selection activeCell="J73" sqref="J73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85546875" style="11" hidden="1" customWidth="1"/>
    <col min="4" max="4" width="53.7109375" style="15" customWidth="1"/>
    <col min="5" max="5" width="10.85546875" style="15" hidden="1" customWidth="1"/>
    <col min="6" max="7" width="9.7109375" style="15" hidden="1" customWidth="1"/>
    <col min="8" max="8" width="12.140625" style="15" customWidth="1"/>
    <col min="9" max="9" width="10.85546875" style="15" bestFit="1" customWidth="1"/>
    <col min="10" max="10" width="9.42578125" style="15" bestFit="1" customWidth="1"/>
    <col min="11" max="11" width="3.85546875" style="15" hidden="1" customWidth="1"/>
    <col min="12" max="13" width="5.140625" style="15" hidden="1" customWidth="1"/>
    <col min="14" max="14" width="61.5703125" style="8" customWidth="1"/>
    <col min="15" max="15" width="10.7109375" style="8" hidden="1" customWidth="1"/>
    <col min="16" max="17" width="9.85546875" style="8" hidden="1" customWidth="1"/>
    <col min="18" max="18" width="10.85546875" style="8" bestFit="1" customWidth="1"/>
    <col min="19" max="19" width="10.28515625" style="15" customWidth="1"/>
    <col min="20" max="16384" width="11.42578125" style="15"/>
  </cols>
  <sheetData>
    <row r="1" spans="1:20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</row>
    <row r="2" spans="1:20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</row>
    <row r="3" spans="1:20" ht="14.25" customHeight="1" x14ac:dyDescent="0.2">
      <c r="A3" s="442" t="s">
        <v>156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</row>
    <row r="4" spans="1:20" ht="14.25" customHeight="1" x14ac:dyDescent="0.2">
      <c r="A4" s="442" t="s">
        <v>625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</row>
    <row r="5" spans="1:20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</row>
    <row r="6" spans="1:20" x14ac:dyDescent="0.2">
      <c r="A6" s="447" t="s">
        <v>248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</row>
    <row r="7" spans="1:20" x14ac:dyDescent="0.2">
      <c r="A7" s="17"/>
      <c r="B7" s="17"/>
      <c r="C7" s="17"/>
      <c r="D7" s="17"/>
      <c r="E7" s="17"/>
      <c r="F7" s="17"/>
      <c r="G7" s="145"/>
      <c r="H7" s="17"/>
      <c r="I7" s="17"/>
      <c r="J7" s="17"/>
      <c r="K7" s="17"/>
      <c r="L7" s="17"/>
      <c r="M7" s="17"/>
      <c r="N7" s="17"/>
      <c r="O7" s="17"/>
      <c r="P7" s="17"/>
      <c r="Q7" s="145"/>
      <c r="R7" s="17"/>
    </row>
    <row r="8" spans="1:20" ht="12.75" hidden="1" customHeight="1" x14ac:dyDescent="0.2">
      <c r="A8" s="7" t="s">
        <v>12</v>
      </c>
      <c r="B8" s="7" t="s">
        <v>5</v>
      </c>
      <c r="C8" s="7" t="s">
        <v>36</v>
      </c>
      <c r="D8" s="7" t="s">
        <v>90</v>
      </c>
      <c r="E8" s="68" t="s">
        <v>6</v>
      </c>
      <c r="F8" s="68" t="s">
        <v>8</v>
      </c>
      <c r="G8" s="68"/>
      <c r="H8" s="2" t="s">
        <v>22</v>
      </c>
      <c r="I8" s="2" t="s">
        <v>24</v>
      </c>
      <c r="J8" s="2"/>
      <c r="K8" s="2" t="s">
        <v>25</v>
      </c>
      <c r="L8" s="2" t="s">
        <v>33</v>
      </c>
      <c r="M8" s="2" t="s">
        <v>10</v>
      </c>
      <c r="N8" s="2" t="s">
        <v>27</v>
      </c>
      <c r="O8" s="68" t="s">
        <v>152</v>
      </c>
      <c r="P8" s="68" t="s">
        <v>153</v>
      </c>
      <c r="Q8" s="68"/>
      <c r="R8" s="2" t="s">
        <v>154</v>
      </c>
      <c r="S8" s="2" t="s">
        <v>155</v>
      </c>
      <c r="T8" s="2" t="s">
        <v>3</v>
      </c>
    </row>
    <row r="9" spans="1:20" ht="12.75" customHeight="1" x14ac:dyDescent="0.2">
      <c r="A9" s="7"/>
      <c r="B9" s="7"/>
      <c r="C9" s="7"/>
      <c r="D9" s="84" t="s">
        <v>3</v>
      </c>
      <c r="E9" s="84" t="s">
        <v>3</v>
      </c>
      <c r="F9" s="84" t="s">
        <v>3</v>
      </c>
      <c r="G9" s="84"/>
      <c r="H9" s="84" t="s">
        <v>3</v>
      </c>
      <c r="I9" s="84" t="s">
        <v>3</v>
      </c>
      <c r="J9" s="84" t="s">
        <v>3</v>
      </c>
      <c r="K9" s="84" t="s">
        <v>3</v>
      </c>
      <c r="L9" s="84" t="s">
        <v>3</v>
      </c>
      <c r="M9" s="84" t="s">
        <v>3</v>
      </c>
      <c r="N9" s="84" t="s">
        <v>3</v>
      </c>
      <c r="O9" s="84" t="s">
        <v>3</v>
      </c>
      <c r="P9" s="84" t="s">
        <v>3</v>
      </c>
      <c r="Q9" s="84"/>
      <c r="R9" s="84" t="s">
        <v>3</v>
      </c>
      <c r="S9" s="84" t="s">
        <v>3</v>
      </c>
      <c r="T9" s="84" t="s">
        <v>3</v>
      </c>
    </row>
    <row r="10" spans="1:20" ht="12.75" customHeight="1" x14ac:dyDescent="0.2">
      <c r="A10" s="7"/>
      <c r="B10" s="7"/>
      <c r="C10" s="7"/>
      <c r="D10" s="112" t="s">
        <v>39</v>
      </c>
      <c r="E10" s="112">
        <v>2014</v>
      </c>
      <c r="F10" s="112">
        <v>2013</v>
      </c>
      <c r="G10" s="147"/>
      <c r="H10" s="112" t="s">
        <v>150</v>
      </c>
      <c r="I10" s="112" t="s">
        <v>151</v>
      </c>
      <c r="J10" s="112" t="s">
        <v>3</v>
      </c>
      <c r="K10" s="112" t="s">
        <v>3</v>
      </c>
      <c r="L10" s="112" t="s">
        <v>3</v>
      </c>
      <c r="M10" s="112" t="s">
        <v>3</v>
      </c>
      <c r="N10" s="112" t="s">
        <v>39</v>
      </c>
      <c r="O10" s="112">
        <v>2014</v>
      </c>
      <c r="P10" s="112">
        <v>2013</v>
      </c>
      <c r="Q10" s="147"/>
      <c r="R10" s="112" t="s">
        <v>150</v>
      </c>
      <c r="S10" s="112" t="s">
        <v>151</v>
      </c>
      <c r="T10" s="112" t="s">
        <v>3</v>
      </c>
    </row>
    <row r="11" spans="1:20" x14ac:dyDescent="0.2">
      <c r="A11" s="7"/>
      <c r="B11" s="7"/>
      <c r="C11" s="7"/>
      <c r="D11" s="7"/>
      <c r="E11" s="69"/>
      <c r="F11" s="69"/>
      <c r="G11" s="69"/>
      <c r="H11" s="2"/>
      <c r="I11" s="2"/>
      <c r="J11" s="2"/>
      <c r="K11" s="2"/>
      <c r="L11" s="2"/>
      <c r="M11" s="2"/>
      <c r="N11" s="2"/>
      <c r="O11" s="68"/>
      <c r="P11" s="68"/>
      <c r="Q11" s="68"/>
      <c r="R11" s="7"/>
    </row>
    <row r="12" spans="1:20" ht="14.25" customHeight="1" x14ac:dyDescent="0.2">
      <c r="A12" s="7"/>
      <c r="B12" s="7"/>
      <c r="C12" s="7"/>
      <c r="D12" s="24" t="s">
        <v>91</v>
      </c>
      <c r="E12" s="70">
        <f>E14+E24</f>
        <v>116614457</v>
      </c>
      <c r="F12" s="70">
        <f>F14+F24</f>
        <v>129076001</v>
      </c>
      <c r="G12" s="70"/>
      <c r="H12" s="65">
        <f>+H14+H24</f>
        <v>18160883</v>
      </c>
      <c r="I12" s="65">
        <f>+I14+I24</f>
        <v>12344487</v>
      </c>
      <c r="J12" s="181"/>
      <c r="K12" s="37"/>
      <c r="L12" s="37"/>
      <c r="M12" s="37"/>
      <c r="N12" s="24" t="s">
        <v>1</v>
      </c>
      <c r="O12" s="70">
        <f>+O14+O25</f>
        <v>12276096</v>
      </c>
      <c r="P12" s="70">
        <f>+P14+P25</f>
        <v>15412998</v>
      </c>
      <c r="Q12" s="74">
        <f>+O12-P12</f>
        <v>-3136902</v>
      </c>
      <c r="R12" s="150">
        <f>+R14+R25</f>
        <v>0</v>
      </c>
      <c r="S12" s="150">
        <f>+S14+S25</f>
        <v>134809</v>
      </c>
      <c r="T12" s="60"/>
    </row>
    <row r="13" spans="1:20" x14ac:dyDescent="0.2">
      <c r="A13" s="7"/>
      <c r="B13" s="7"/>
      <c r="C13" s="7"/>
      <c r="D13" s="24"/>
      <c r="E13" s="71"/>
      <c r="F13" s="71"/>
      <c r="G13" s="71"/>
      <c r="H13" s="66"/>
      <c r="I13" s="66"/>
      <c r="J13" s="37"/>
      <c r="K13" s="37"/>
      <c r="L13" s="37"/>
      <c r="M13" s="37"/>
      <c r="N13" s="24"/>
      <c r="O13" s="71"/>
      <c r="P13" s="71"/>
      <c r="Q13" s="71"/>
      <c r="R13" s="151"/>
      <c r="S13" s="151"/>
      <c r="T13" s="60"/>
    </row>
    <row r="14" spans="1:20" ht="14.25" customHeight="1" x14ac:dyDescent="0.2">
      <c r="A14" s="16"/>
      <c r="B14" s="16"/>
      <c r="C14" s="16"/>
      <c r="D14" s="24" t="s">
        <v>92</v>
      </c>
      <c r="E14" s="70">
        <f>SUM(E16:E22)</f>
        <v>66523011</v>
      </c>
      <c r="F14" s="70">
        <f>SUM(F16:F22)</f>
        <v>88675007</v>
      </c>
      <c r="G14" s="70"/>
      <c r="H14" s="65">
        <f>SUM(H16:H22)</f>
        <v>18160883</v>
      </c>
      <c r="I14" s="65">
        <f>SUM(I16:I22)</f>
        <v>0</v>
      </c>
      <c r="J14" s="37"/>
      <c r="K14" s="37"/>
      <c r="L14" s="37"/>
      <c r="M14" s="37"/>
      <c r="N14" s="24" t="s">
        <v>93</v>
      </c>
      <c r="O14" s="70">
        <f>SUM(O16:O22)</f>
        <v>12276096</v>
      </c>
      <c r="P14" s="70">
        <f>SUM(P16:P22)</f>
        <v>15412998</v>
      </c>
      <c r="Q14" s="74">
        <f>+O14-P14</f>
        <v>-3136902</v>
      </c>
      <c r="R14" s="150">
        <f>SUM(R16:R23)</f>
        <v>0</v>
      </c>
      <c r="S14" s="150">
        <f>SUM(S16:S23)</f>
        <v>134809</v>
      </c>
      <c r="T14" s="60"/>
    </row>
    <row r="15" spans="1:20" x14ac:dyDescent="0.2">
      <c r="A15" s="16"/>
      <c r="B15" s="16"/>
      <c r="C15" s="16"/>
      <c r="D15" s="24"/>
      <c r="E15" s="71"/>
      <c r="F15" s="71"/>
      <c r="G15" s="71"/>
      <c r="H15" s="66"/>
      <c r="I15" s="66"/>
      <c r="J15" s="37"/>
      <c r="K15" s="37"/>
      <c r="L15" s="37"/>
      <c r="M15" s="37"/>
      <c r="N15" s="24"/>
      <c r="O15" s="73"/>
      <c r="P15" s="73"/>
      <c r="Q15" s="73"/>
      <c r="R15" s="152"/>
      <c r="S15" s="152"/>
      <c r="T15" s="60"/>
    </row>
    <row r="16" spans="1:20" ht="14.25" customHeight="1" x14ac:dyDescent="0.2">
      <c r="A16" s="11">
        <v>1</v>
      </c>
      <c r="B16" s="11">
        <v>1</v>
      </c>
      <c r="C16" s="11">
        <v>1</v>
      </c>
      <c r="D16" s="67" t="s">
        <v>94</v>
      </c>
      <c r="E16" s="72">
        <f>+'SITUACION FINANCIERA'!E16</f>
        <v>65856715</v>
      </c>
      <c r="F16" s="72">
        <f>+'SITUACION FINANCIERA'!F16</f>
        <v>86350236</v>
      </c>
      <c r="G16" s="72">
        <f>+E16-F16</f>
        <v>-20493521</v>
      </c>
      <c r="H16" s="209">
        <v>14996185</v>
      </c>
      <c r="I16" s="209">
        <v>0</v>
      </c>
      <c r="J16" s="37"/>
      <c r="K16" s="11">
        <v>2</v>
      </c>
      <c r="L16" s="11">
        <v>1</v>
      </c>
      <c r="M16" s="11">
        <v>1</v>
      </c>
      <c r="N16" s="67" t="s">
        <v>95</v>
      </c>
      <c r="O16" s="74">
        <f>+'SITUACION FINANCIERA'!M16</f>
        <v>12212234</v>
      </c>
      <c r="P16" s="74">
        <f>+'SITUACION FINANCIERA'!N16</f>
        <v>15349136</v>
      </c>
      <c r="Q16" s="74">
        <f>+O16-P16</f>
        <v>-3136902</v>
      </c>
      <c r="R16" s="209">
        <v>0</v>
      </c>
      <c r="S16" s="209">
        <v>134809</v>
      </c>
      <c r="T16" s="60"/>
    </row>
    <row r="17" spans="1:20" ht="14.25" customHeight="1" x14ac:dyDescent="0.2">
      <c r="A17" s="11">
        <v>1</v>
      </c>
      <c r="B17" s="11">
        <v>1</v>
      </c>
      <c r="C17" s="11">
        <v>2</v>
      </c>
      <c r="D17" s="67" t="s">
        <v>96</v>
      </c>
      <c r="E17" s="72">
        <f>+'SITUACION FINANCIERA'!E17</f>
        <v>406423</v>
      </c>
      <c r="F17" s="72">
        <f>+'SITUACION FINANCIERA'!F17</f>
        <v>26001</v>
      </c>
      <c r="G17" s="72">
        <f t="shared" ref="G17:G34" si="0">+E17-F17</f>
        <v>380422</v>
      </c>
      <c r="H17" s="209">
        <v>3164698</v>
      </c>
      <c r="I17" s="209">
        <v>0</v>
      </c>
      <c r="J17" s="37"/>
      <c r="K17" s="11">
        <v>2</v>
      </c>
      <c r="L17" s="11">
        <v>1</v>
      </c>
      <c r="M17" s="11">
        <v>2</v>
      </c>
      <c r="N17" s="67" t="s">
        <v>97</v>
      </c>
      <c r="O17" s="74">
        <f>+'SITUACION FINANCIERA'!M17</f>
        <v>0</v>
      </c>
      <c r="P17" s="74">
        <f>+'SITUACION FINANCIERA'!N17</f>
        <v>0</v>
      </c>
      <c r="Q17" s="74">
        <f t="shared" ref="Q17:Q23" si="1">+O17-P17</f>
        <v>0</v>
      </c>
      <c r="R17" s="209">
        <v>0</v>
      </c>
      <c r="S17" s="209">
        <v>0</v>
      </c>
      <c r="T17" s="60"/>
    </row>
    <row r="18" spans="1:20" ht="14.25" customHeight="1" x14ac:dyDescent="0.2">
      <c r="A18" s="11">
        <v>1</v>
      </c>
      <c r="B18" s="11">
        <v>1</v>
      </c>
      <c r="C18" s="11">
        <v>3</v>
      </c>
      <c r="D18" s="67" t="s">
        <v>98</v>
      </c>
      <c r="E18" s="72">
        <f>+'SITUACION FINANCIERA'!E18</f>
        <v>0</v>
      </c>
      <c r="F18" s="72">
        <f>+'SITUACION FINANCIERA'!F18</f>
        <v>2038897</v>
      </c>
      <c r="G18" s="72">
        <f t="shared" si="0"/>
        <v>-2038897</v>
      </c>
      <c r="H18" s="209">
        <v>0</v>
      </c>
      <c r="I18" s="209">
        <v>0</v>
      </c>
      <c r="J18" s="37"/>
      <c r="K18" s="11">
        <v>2</v>
      </c>
      <c r="L18" s="11">
        <v>1</v>
      </c>
      <c r="M18" s="11">
        <v>3</v>
      </c>
      <c r="N18" s="67" t="s">
        <v>99</v>
      </c>
      <c r="O18" s="74">
        <f>+'SITUACION FINANCIERA'!M18</f>
        <v>0</v>
      </c>
      <c r="P18" s="74">
        <f>+'SITUACION FINANCIERA'!N18</f>
        <v>0</v>
      </c>
      <c r="Q18" s="74">
        <f t="shared" si="1"/>
        <v>0</v>
      </c>
      <c r="R18" s="209">
        <v>0</v>
      </c>
      <c r="S18" s="209">
        <v>0</v>
      </c>
      <c r="T18" s="60"/>
    </row>
    <row r="19" spans="1:20" ht="14.25" customHeight="1" x14ac:dyDescent="0.2">
      <c r="A19" s="11">
        <v>1</v>
      </c>
      <c r="B19" s="11">
        <v>1</v>
      </c>
      <c r="C19" s="11">
        <v>4</v>
      </c>
      <c r="D19" s="67" t="s">
        <v>100</v>
      </c>
      <c r="E19" s="72">
        <f>+'SITUACION FINANCIERA'!E19</f>
        <v>259873</v>
      </c>
      <c r="F19" s="72">
        <f>+'SITUACION FINANCIERA'!F19</f>
        <v>259873</v>
      </c>
      <c r="G19" s="72">
        <f t="shared" si="0"/>
        <v>0</v>
      </c>
      <c r="H19" s="209">
        <v>0</v>
      </c>
      <c r="I19" s="209">
        <v>0</v>
      </c>
      <c r="J19" s="37"/>
      <c r="K19" s="11">
        <v>2</v>
      </c>
      <c r="L19" s="11">
        <v>1</v>
      </c>
      <c r="M19" s="11">
        <v>4</v>
      </c>
      <c r="N19" s="67" t="s">
        <v>101</v>
      </c>
      <c r="O19" s="74">
        <f>+'SITUACION FINANCIERA'!M19</f>
        <v>0</v>
      </c>
      <c r="P19" s="74">
        <f>+'SITUACION FINANCIERA'!N19</f>
        <v>0</v>
      </c>
      <c r="Q19" s="74">
        <f t="shared" si="1"/>
        <v>0</v>
      </c>
      <c r="R19" s="209">
        <v>0</v>
      </c>
      <c r="S19" s="209">
        <v>0</v>
      </c>
      <c r="T19" s="60"/>
    </row>
    <row r="20" spans="1:20" ht="14.25" customHeight="1" x14ac:dyDescent="0.2">
      <c r="A20" s="11">
        <v>1</v>
      </c>
      <c r="B20" s="11">
        <v>1</v>
      </c>
      <c r="C20" s="11">
        <v>5</v>
      </c>
      <c r="D20" s="67" t="s">
        <v>102</v>
      </c>
      <c r="E20" s="72">
        <f>+'SITUACION FINANCIERA'!E20</f>
        <v>0</v>
      </c>
      <c r="F20" s="72">
        <f>+'SITUACION FINANCIERA'!F20</f>
        <v>0</v>
      </c>
      <c r="G20" s="72">
        <f t="shared" si="0"/>
        <v>0</v>
      </c>
      <c r="H20" s="209">
        <v>0</v>
      </c>
      <c r="I20" s="209">
        <v>0</v>
      </c>
      <c r="J20" s="37"/>
      <c r="K20" s="11">
        <v>2</v>
      </c>
      <c r="L20" s="11">
        <v>1</v>
      </c>
      <c r="M20" s="11">
        <v>5</v>
      </c>
      <c r="N20" s="67" t="s">
        <v>103</v>
      </c>
      <c r="O20" s="74">
        <f>+'SITUACION FINANCIERA'!M20</f>
        <v>0</v>
      </c>
      <c r="P20" s="74">
        <f>+'SITUACION FINANCIERA'!N20</f>
        <v>0</v>
      </c>
      <c r="Q20" s="74">
        <f t="shared" si="1"/>
        <v>0</v>
      </c>
      <c r="R20" s="209">
        <v>0</v>
      </c>
      <c r="S20" s="209">
        <v>0</v>
      </c>
      <c r="T20" s="60"/>
    </row>
    <row r="21" spans="1:20" ht="14.25" customHeight="1" x14ac:dyDescent="0.2">
      <c r="A21" s="11">
        <v>1</v>
      </c>
      <c r="B21" s="11">
        <v>1</v>
      </c>
      <c r="C21" s="11">
        <v>6</v>
      </c>
      <c r="D21" s="67" t="s">
        <v>104</v>
      </c>
      <c r="E21" s="72">
        <f>+'SITUACION FINANCIERA'!E21</f>
        <v>0</v>
      </c>
      <c r="F21" s="72">
        <f>+'SITUACION FINANCIERA'!F21</f>
        <v>0</v>
      </c>
      <c r="G21" s="72">
        <f t="shared" si="0"/>
        <v>0</v>
      </c>
      <c r="H21" s="209">
        <v>0</v>
      </c>
      <c r="I21" s="209">
        <v>0</v>
      </c>
      <c r="J21" s="37"/>
      <c r="K21" s="11">
        <v>2</v>
      </c>
      <c r="L21" s="11">
        <v>1</v>
      </c>
      <c r="M21" s="11">
        <v>6</v>
      </c>
      <c r="N21" s="67" t="s">
        <v>105</v>
      </c>
      <c r="O21" s="74">
        <f>+'SITUACION FINANCIERA'!M21</f>
        <v>63862</v>
      </c>
      <c r="P21" s="74">
        <f>+'SITUACION FINANCIERA'!N21</f>
        <v>63862</v>
      </c>
      <c r="Q21" s="74">
        <f t="shared" si="1"/>
        <v>0</v>
      </c>
      <c r="R21" s="209">
        <v>0</v>
      </c>
      <c r="S21" s="209">
        <v>0</v>
      </c>
      <c r="T21" s="60"/>
    </row>
    <row r="22" spans="1:20" ht="14.25" customHeight="1" x14ac:dyDescent="0.2">
      <c r="A22" s="11">
        <v>1</v>
      </c>
      <c r="B22" s="11">
        <v>1</v>
      </c>
      <c r="C22" s="11">
        <v>9</v>
      </c>
      <c r="D22" s="67" t="s">
        <v>106</v>
      </c>
      <c r="E22" s="72">
        <f>+'SITUACION FINANCIERA'!E22</f>
        <v>0</v>
      </c>
      <c r="F22" s="72">
        <f>+'SITUACION FINANCIERA'!F22</f>
        <v>0</v>
      </c>
      <c r="G22" s="72">
        <f t="shared" si="0"/>
        <v>0</v>
      </c>
      <c r="H22" s="209">
        <v>0</v>
      </c>
      <c r="I22" s="209">
        <v>0</v>
      </c>
      <c r="J22" s="37"/>
      <c r="K22" s="11">
        <v>2</v>
      </c>
      <c r="L22" s="11">
        <v>1</v>
      </c>
      <c r="M22" s="11">
        <v>7</v>
      </c>
      <c r="N22" s="67" t="s">
        <v>107</v>
      </c>
      <c r="O22" s="74">
        <f>+'SITUACION FINANCIERA'!M22</f>
        <v>0</v>
      </c>
      <c r="P22" s="74">
        <f>+'SITUACION FINANCIERA'!N22</f>
        <v>0</v>
      </c>
      <c r="Q22" s="74">
        <f t="shared" si="1"/>
        <v>0</v>
      </c>
      <c r="R22" s="209">
        <v>0</v>
      </c>
      <c r="S22" s="209">
        <v>0</v>
      </c>
      <c r="T22" s="60"/>
    </row>
    <row r="23" spans="1:20" ht="14.25" customHeight="1" x14ac:dyDescent="0.2">
      <c r="A23" s="11" t="s">
        <v>3</v>
      </c>
      <c r="B23" s="11" t="s">
        <v>3</v>
      </c>
      <c r="C23" s="11" t="s">
        <v>3</v>
      </c>
      <c r="D23" s="24"/>
      <c r="E23" s="71"/>
      <c r="F23" s="71"/>
      <c r="G23" s="72">
        <f t="shared" si="0"/>
        <v>0</v>
      </c>
      <c r="H23" s="66"/>
      <c r="I23" s="66"/>
      <c r="J23" s="37"/>
      <c r="K23" s="11">
        <v>2</v>
      </c>
      <c r="L23" s="11">
        <v>1</v>
      </c>
      <c r="M23" s="11">
        <v>9</v>
      </c>
      <c r="N23" s="67" t="s">
        <v>108</v>
      </c>
      <c r="O23" s="74">
        <f>+'SITUACION FINANCIERA'!M23</f>
        <v>0</v>
      </c>
      <c r="P23" s="74">
        <f>+'SITUACION FINANCIERA'!N23</f>
        <v>0</v>
      </c>
      <c r="Q23" s="74">
        <f t="shared" si="1"/>
        <v>0</v>
      </c>
      <c r="R23" s="209">
        <v>0</v>
      </c>
      <c r="S23" s="209">
        <v>0</v>
      </c>
      <c r="T23" s="60"/>
    </row>
    <row r="24" spans="1:20" x14ac:dyDescent="0.2">
      <c r="D24" s="24" t="s">
        <v>111</v>
      </c>
      <c r="E24" s="70">
        <f>SUM(E26:E34)</f>
        <v>50091446</v>
      </c>
      <c r="F24" s="70">
        <f>SUM(F26:F34)</f>
        <v>40400994</v>
      </c>
      <c r="G24" s="72">
        <f t="shared" si="0"/>
        <v>9690452</v>
      </c>
      <c r="H24" s="65">
        <f>SUM(H26:H34)</f>
        <v>0</v>
      </c>
      <c r="I24" s="65">
        <f>SUM(I26:I34)</f>
        <v>12344487</v>
      </c>
      <c r="J24" s="46"/>
      <c r="K24" s="11"/>
      <c r="L24" s="11"/>
      <c r="M24" s="11"/>
      <c r="N24" s="24"/>
      <c r="O24" s="75"/>
      <c r="P24" s="75"/>
      <c r="Q24" s="75"/>
      <c r="R24" s="154"/>
      <c r="S24" s="154"/>
      <c r="T24" s="60"/>
    </row>
    <row r="25" spans="1:20" ht="14.25" customHeight="1" x14ac:dyDescent="0.2">
      <c r="D25" s="158"/>
      <c r="E25" s="71"/>
      <c r="F25" s="71"/>
      <c r="G25" s="71"/>
      <c r="H25" s="66"/>
      <c r="I25" s="66"/>
      <c r="J25" s="46"/>
      <c r="K25" s="11"/>
      <c r="L25" s="11"/>
      <c r="M25" s="11"/>
      <c r="N25" s="32" t="s">
        <v>112</v>
      </c>
      <c r="O25" s="76">
        <f>SUM(O27:O32)</f>
        <v>0</v>
      </c>
      <c r="P25" s="76">
        <f>SUM(P27:P32)</f>
        <v>0</v>
      </c>
      <c r="Q25" s="76"/>
      <c r="R25" s="151">
        <f>SUM(R27:R32)</f>
        <v>0</v>
      </c>
      <c r="S25" s="151">
        <f>SUM(S27:S32)</f>
        <v>0</v>
      </c>
      <c r="T25" s="60"/>
    </row>
    <row r="26" spans="1:20" ht="14.25" customHeight="1" x14ac:dyDescent="0.2">
      <c r="A26" s="11">
        <v>1</v>
      </c>
      <c r="B26" s="11">
        <v>2</v>
      </c>
      <c r="C26" s="11">
        <v>1</v>
      </c>
      <c r="D26" s="67" t="s">
        <v>113</v>
      </c>
      <c r="E26" s="72">
        <f>+'SITUACION FINANCIERA'!E26</f>
        <v>0</v>
      </c>
      <c r="F26" s="72">
        <f>+'SITUACION FINANCIERA'!F26</f>
        <v>0</v>
      </c>
      <c r="G26" s="72">
        <f t="shared" si="0"/>
        <v>0</v>
      </c>
      <c r="H26" s="209">
        <v>0</v>
      </c>
      <c r="I26" s="209">
        <v>0</v>
      </c>
      <c r="J26" s="37"/>
      <c r="K26" s="11"/>
      <c r="L26" s="11"/>
      <c r="M26" s="11"/>
      <c r="N26" s="24"/>
      <c r="O26" s="77"/>
      <c r="P26" s="77"/>
      <c r="Q26" s="77"/>
      <c r="R26" s="155"/>
      <c r="S26" s="155"/>
      <c r="T26" s="60"/>
    </row>
    <row r="27" spans="1:20" ht="14.25" customHeight="1" x14ac:dyDescent="0.2">
      <c r="A27" s="11">
        <v>1</v>
      </c>
      <c r="B27" s="11">
        <v>2</v>
      </c>
      <c r="C27" s="11">
        <v>2</v>
      </c>
      <c r="D27" s="67" t="s">
        <v>115</v>
      </c>
      <c r="E27" s="72">
        <f>+'SITUACION FINANCIERA'!E27</f>
        <v>0</v>
      </c>
      <c r="F27" s="72">
        <f>+'SITUACION FINANCIERA'!F27</f>
        <v>0</v>
      </c>
      <c r="G27" s="72">
        <f t="shared" si="0"/>
        <v>0</v>
      </c>
      <c r="H27" s="209">
        <v>0</v>
      </c>
      <c r="I27" s="209">
        <v>7326</v>
      </c>
      <c r="J27" s="37"/>
      <c r="K27" s="11">
        <v>2</v>
      </c>
      <c r="L27" s="11">
        <v>2</v>
      </c>
      <c r="M27" s="11">
        <v>1</v>
      </c>
      <c r="N27" s="67" t="s">
        <v>114</v>
      </c>
      <c r="O27" s="74">
        <f>+'SITUACION FINANCIERA'!M29</f>
        <v>0</v>
      </c>
      <c r="P27" s="74">
        <f>+'SITUACION FINANCIERA'!N29</f>
        <v>0</v>
      </c>
      <c r="Q27" s="74">
        <f t="shared" ref="Q27:Q36" si="2">+O27-P27</f>
        <v>0</v>
      </c>
      <c r="R27" s="153">
        <v>0</v>
      </c>
      <c r="S27" s="153">
        <v>0</v>
      </c>
      <c r="T27" s="60"/>
    </row>
    <row r="28" spans="1:20" ht="14.25" customHeight="1" x14ac:dyDescent="0.2">
      <c r="A28" s="11">
        <v>1</v>
      </c>
      <c r="B28" s="11">
        <v>2</v>
      </c>
      <c r="C28" s="11">
        <v>3</v>
      </c>
      <c r="D28" s="67" t="s">
        <v>117</v>
      </c>
      <c r="E28" s="72">
        <f>+'SITUACION FINANCIERA'!E28</f>
        <v>0</v>
      </c>
      <c r="F28" s="72">
        <f>+'SITUACION FINANCIERA'!F28</f>
        <v>0</v>
      </c>
      <c r="G28" s="72">
        <f t="shared" si="0"/>
        <v>0</v>
      </c>
      <c r="H28" s="209">
        <v>0</v>
      </c>
      <c r="I28" s="209">
        <v>8495200</v>
      </c>
      <c r="J28" s="37"/>
      <c r="K28" s="11">
        <v>2</v>
      </c>
      <c r="L28" s="11">
        <v>2</v>
      </c>
      <c r="M28" s="11">
        <v>2</v>
      </c>
      <c r="N28" s="67" t="s">
        <v>116</v>
      </c>
      <c r="O28" s="74">
        <f>+'SITUACION FINANCIERA'!M30</f>
        <v>0</v>
      </c>
      <c r="P28" s="74">
        <f>+'SITUACION FINANCIERA'!N30</f>
        <v>0</v>
      </c>
      <c r="Q28" s="74">
        <f t="shared" si="2"/>
        <v>0</v>
      </c>
      <c r="R28" s="153">
        <v>0</v>
      </c>
      <c r="S28" s="153">
        <v>0</v>
      </c>
      <c r="T28" s="60"/>
    </row>
    <row r="29" spans="1:20" ht="14.25" customHeight="1" x14ac:dyDescent="0.2">
      <c r="A29" s="11">
        <v>1</v>
      </c>
      <c r="B29" s="11">
        <v>2</v>
      </c>
      <c r="C29" s="11">
        <v>4</v>
      </c>
      <c r="D29" s="67" t="s">
        <v>119</v>
      </c>
      <c r="E29" s="72">
        <f>+'SITUACION FINANCIERA'!E29</f>
        <v>0</v>
      </c>
      <c r="F29" s="72">
        <f>+'SITUACION FINANCIERA'!F29</f>
        <v>0</v>
      </c>
      <c r="G29" s="72">
        <f t="shared" si="0"/>
        <v>0</v>
      </c>
      <c r="H29" s="209">
        <v>0</v>
      </c>
      <c r="I29" s="209">
        <v>3841961</v>
      </c>
      <c r="J29" s="37"/>
      <c r="K29" s="11">
        <v>2</v>
      </c>
      <c r="L29" s="11">
        <v>2</v>
      </c>
      <c r="M29" s="11">
        <v>3</v>
      </c>
      <c r="N29" s="67" t="s">
        <v>118</v>
      </c>
      <c r="O29" s="74">
        <f>+'SITUACION FINANCIERA'!M31</f>
        <v>0</v>
      </c>
      <c r="P29" s="74">
        <f>+'SITUACION FINANCIERA'!N31</f>
        <v>0</v>
      </c>
      <c r="Q29" s="74">
        <f t="shared" si="2"/>
        <v>0</v>
      </c>
      <c r="R29" s="153">
        <v>0</v>
      </c>
      <c r="S29" s="153">
        <v>0</v>
      </c>
      <c r="T29" s="60"/>
    </row>
    <row r="30" spans="1:20" ht="14.25" customHeight="1" x14ac:dyDescent="0.2">
      <c r="A30" s="11">
        <v>1</v>
      </c>
      <c r="B30" s="11">
        <v>2</v>
      </c>
      <c r="C30" s="11">
        <v>5</v>
      </c>
      <c r="D30" s="67" t="s">
        <v>121</v>
      </c>
      <c r="E30" s="72">
        <f>+'SITUACION FINANCIERA'!E30</f>
        <v>7326</v>
      </c>
      <c r="F30" s="72">
        <f>+'SITUACION FINANCIERA'!F30</f>
        <v>7326</v>
      </c>
      <c r="G30" s="72">
        <f t="shared" si="0"/>
        <v>0</v>
      </c>
      <c r="H30" s="209">
        <v>0</v>
      </c>
      <c r="I30" s="209">
        <v>0</v>
      </c>
      <c r="J30" s="37"/>
      <c r="K30" s="11">
        <v>2</v>
      </c>
      <c r="L30" s="11">
        <v>2</v>
      </c>
      <c r="M30" s="11">
        <v>4</v>
      </c>
      <c r="N30" s="67" t="s">
        <v>120</v>
      </c>
      <c r="O30" s="74">
        <f>+'SITUACION FINANCIERA'!M32</f>
        <v>0</v>
      </c>
      <c r="P30" s="74">
        <f>+'SITUACION FINANCIERA'!N32</f>
        <v>0</v>
      </c>
      <c r="Q30" s="74">
        <f t="shared" si="2"/>
        <v>0</v>
      </c>
      <c r="R30" s="153">
        <v>0</v>
      </c>
      <c r="S30" s="153">
        <v>0</v>
      </c>
      <c r="T30" s="60"/>
    </row>
    <row r="31" spans="1:20" ht="14.25" customHeight="1" x14ac:dyDescent="0.2">
      <c r="A31" s="11">
        <v>1</v>
      </c>
      <c r="B31" s="11">
        <v>2</v>
      </c>
      <c r="C31" s="11">
        <v>6</v>
      </c>
      <c r="D31" s="67" t="s">
        <v>123</v>
      </c>
      <c r="E31" s="72">
        <f>+'SITUACION FINANCIERA'!E31</f>
        <v>10228726</v>
      </c>
      <c r="F31" s="72">
        <f>+'SITUACION FINANCIERA'!F31</f>
        <v>1733526</v>
      </c>
      <c r="G31" s="72">
        <f t="shared" si="0"/>
        <v>8495200</v>
      </c>
      <c r="H31" s="209">
        <v>0</v>
      </c>
      <c r="I31" s="209">
        <v>0</v>
      </c>
      <c r="J31" s="37"/>
      <c r="K31" s="11">
        <v>2</v>
      </c>
      <c r="L31" s="11">
        <v>2</v>
      </c>
      <c r="M31" s="11">
        <v>5</v>
      </c>
      <c r="N31" s="67" t="s">
        <v>122</v>
      </c>
      <c r="O31" s="74">
        <f>+'SITUACION FINANCIERA'!M33</f>
        <v>0</v>
      </c>
      <c r="P31" s="74">
        <f>+'SITUACION FINANCIERA'!N33</f>
        <v>0</v>
      </c>
      <c r="Q31" s="74">
        <f t="shared" si="2"/>
        <v>0</v>
      </c>
      <c r="R31" s="153">
        <v>0</v>
      </c>
      <c r="S31" s="153">
        <v>0</v>
      </c>
      <c r="T31" s="60"/>
    </row>
    <row r="32" spans="1:20" ht="14.25" customHeight="1" x14ac:dyDescent="0.2">
      <c r="A32" s="11">
        <v>1</v>
      </c>
      <c r="B32" s="11">
        <v>2</v>
      </c>
      <c r="C32" s="11">
        <v>7</v>
      </c>
      <c r="D32" s="67" t="s">
        <v>125</v>
      </c>
      <c r="E32" s="72">
        <f>+'SITUACION FINANCIERA'!E32</f>
        <v>39855394</v>
      </c>
      <c r="F32" s="72">
        <f>+'SITUACION FINANCIERA'!F32</f>
        <v>38660142</v>
      </c>
      <c r="G32" s="72">
        <f t="shared" si="0"/>
        <v>1195252</v>
      </c>
      <c r="H32" s="209">
        <v>0</v>
      </c>
      <c r="I32" s="209">
        <v>0</v>
      </c>
      <c r="J32" s="37"/>
      <c r="K32" s="11">
        <v>2</v>
      </c>
      <c r="L32" s="11">
        <v>2</v>
      </c>
      <c r="M32" s="11">
        <v>6</v>
      </c>
      <c r="N32" s="67" t="s">
        <v>124</v>
      </c>
      <c r="O32" s="74">
        <f>+'SITUACION FINANCIERA'!M34</f>
        <v>0</v>
      </c>
      <c r="P32" s="74">
        <f>+'SITUACION FINANCIERA'!N34</f>
        <v>0</v>
      </c>
      <c r="Q32" s="74">
        <f t="shared" si="2"/>
        <v>0</v>
      </c>
      <c r="R32" s="153">
        <v>0</v>
      </c>
      <c r="S32" s="153">
        <v>0</v>
      </c>
      <c r="T32" s="60"/>
    </row>
    <row r="33" spans="1:20" ht="14.25" customHeight="1" x14ac:dyDescent="0.2">
      <c r="A33" s="11">
        <v>1</v>
      </c>
      <c r="B33" s="11">
        <v>2</v>
      </c>
      <c r="C33" s="11">
        <v>8</v>
      </c>
      <c r="D33" s="67" t="s">
        <v>126</v>
      </c>
      <c r="E33" s="72">
        <f>+'SITUACION FINANCIERA'!E33</f>
        <v>0</v>
      </c>
      <c r="F33" s="72">
        <f>+'SITUACION FINANCIERA'!F33</f>
        <v>0</v>
      </c>
      <c r="G33" s="72">
        <f t="shared" si="0"/>
        <v>0</v>
      </c>
      <c r="H33" s="209">
        <v>0</v>
      </c>
      <c r="I33" s="209">
        <v>0</v>
      </c>
      <c r="J33" s="37"/>
      <c r="K33" s="11"/>
      <c r="L33" s="11"/>
      <c r="M33" s="11"/>
      <c r="N33" s="24"/>
      <c r="O33" s="74"/>
      <c r="P33" s="74"/>
      <c r="Q33" s="74"/>
      <c r="R33" s="153"/>
      <c r="S33" s="153"/>
      <c r="T33" s="60"/>
    </row>
    <row r="34" spans="1:20" ht="14.25" customHeight="1" x14ac:dyDescent="0.2">
      <c r="A34" s="11">
        <v>1</v>
      </c>
      <c r="B34" s="11">
        <v>2</v>
      </c>
      <c r="C34" s="11">
        <v>9</v>
      </c>
      <c r="D34" s="67" t="s">
        <v>128</v>
      </c>
      <c r="E34" s="72">
        <f>+'SITUACION FINANCIERA'!E34</f>
        <v>0</v>
      </c>
      <c r="F34" s="72">
        <f>+'SITUACION FINANCIERA'!F34</f>
        <v>0</v>
      </c>
      <c r="G34" s="72">
        <f t="shared" si="0"/>
        <v>0</v>
      </c>
      <c r="H34" s="209">
        <v>0</v>
      </c>
      <c r="I34" s="209">
        <v>0</v>
      </c>
      <c r="J34" s="37"/>
      <c r="K34" s="11"/>
      <c r="L34" s="11"/>
      <c r="M34" s="11"/>
      <c r="N34" s="24" t="s">
        <v>131</v>
      </c>
      <c r="O34" s="148">
        <f>+O36+O42+O50</f>
        <v>104338361</v>
      </c>
      <c r="P34" s="148">
        <f>+P36+P42+P50</f>
        <v>113663003</v>
      </c>
      <c r="Q34" s="74">
        <f t="shared" si="2"/>
        <v>-9324642</v>
      </c>
      <c r="R34" s="156">
        <f>+R36+R42+R50</f>
        <v>16988885</v>
      </c>
      <c r="S34" s="156">
        <f>+S36+S42+S50</f>
        <v>22670471</v>
      </c>
      <c r="T34" s="60"/>
    </row>
    <row r="35" spans="1:20" x14ac:dyDescent="0.2">
      <c r="D35" s="449"/>
      <c r="E35" s="449"/>
      <c r="F35" s="44"/>
      <c r="G35" s="144"/>
      <c r="H35" s="27"/>
      <c r="I35" s="27"/>
      <c r="J35" s="37"/>
      <c r="K35" s="11"/>
      <c r="L35" s="11"/>
      <c r="M35" s="11"/>
      <c r="N35" s="24"/>
      <c r="O35" s="77"/>
      <c r="P35" s="77"/>
      <c r="Q35" s="77"/>
      <c r="R35" s="155"/>
      <c r="S35" s="155"/>
      <c r="T35" s="60"/>
    </row>
    <row r="36" spans="1:20" ht="14.25" customHeight="1" x14ac:dyDescent="0.2">
      <c r="D36" s="449"/>
      <c r="E36" s="449"/>
      <c r="F36" s="44"/>
      <c r="G36" s="144"/>
      <c r="H36" s="27"/>
      <c r="I36" s="27"/>
      <c r="J36" s="37"/>
      <c r="K36" s="11"/>
      <c r="L36" s="11"/>
      <c r="M36" s="11"/>
      <c r="N36" s="24" t="s">
        <v>133</v>
      </c>
      <c r="O36" s="76">
        <f>SUM(O38:O40)</f>
        <v>0</v>
      </c>
      <c r="P36" s="76">
        <f>SUM(P38:P40)</f>
        <v>0</v>
      </c>
      <c r="Q36" s="74">
        <f t="shared" si="2"/>
        <v>0</v>
      </c>
      <c r="R36" s="151">
        <v>0</v>
      </c>
      <c r="S36" s="151">
        <v>0</v>
      </c>
      <c r="T36" s="60"/>
    </row>
    <row r="37" spans="1:20" x14ac:dyDescent="0.2">
      <c r="D37" s="449"/>
      <c r="E37" s="449"/>
      <c r="F37" s="44"/>
      <c r="G37" s="144"/>
      <c r="H37" s="27"/>
      <c r="I37" s="27"/>
      <c r="J37" s="37"/>
      <c r="K37" s="11"/>
      <c r="L37" s="11"/>
      <c r="M37" s="11"/>
      <c r="N37" s="24"/>
      <c r="O37" s="75"/>
      <c r="P37" s="75"/>
      <c r="Q37" s="75"/>
      <c r="R37" s="154"/>
      <c r="S37" s="154"/>
      <c r="T37" s="60"/>
    </row>
    <row r="38" spans="1:20" ht="14.25" customHeight="1" x14ac:dyDescent="0.2">
      <c r="D38" s="43"/>
      <c r="E38" s="44"/>
      <c r="F38" s="44"/>
      <c r="G38" s="144"/>
      <c r="H38" s="45"/>
      <c r="I38" s="45"/>
      <c r="J38" s="37"/>
      <c r="K38" s="11">
        <v>3</v>
      </c>
      <c r="L38" s="11">
        <v>1</v>
      </c>
      <c r="M38" s="11">
        <v>1</v>
      </c>
      <c r="N38" s="67" t="s">
        <v>72</v>
      </c>
      <c r="O38" s="76">
        <f>+'SITUACION FINANCIERA'!M44</f>
        <v>0</v>
      </c>
      <c r="P38" s="76">
        <f>+'SITUACION FINANCIERA'!N44</f>
        <v>0</v>
      </c>
      <c r="Q38" s="74">
        <f t="shared" ref="Q38:Q53" si="3">+O38-P38</f>
        <v>0</v>
      </c>
      <c r="R38" s="153">
        <v>0</v>
      </c>
      <c r="S38" s="153">
        <v>0</v>
      </c>
      <c r="T38" s="60"/>
    </row>
    <row r="39" spans="1:20" x14ac:dyDescent="0.2">
      <c r="D39" s="448"/>
      <c r="E39" s="448"/>
      <c r="F39" s="59"/>
      <c r="G39" s="146"/>
      <c r="H39" s="21"/>
      <c r="I39" s="21"/>
      <c r="J39" s="46"/>
      <c r="K39" s="11">
        <v>3</v>
      </c>
      <c r="L39" s="11">
        <v>1</v>
      </c>
      <c r="M39" s="11">
        <v>2</v>
      </c>
      <c r="N39" s="67" t="s">
        <v>134</v>
      </c>
      <c r="O39" s="76">
        <f>+'SITUACION FINANCIERA'!M45</f>
        <v>0</v>
      </c>
      <c r="P39" s="76">
        <f>+'SITUACION FINANCIERA'!N45</f>
        <v>0</v>
      </c>
      <c r="Q39" s="74">
        <f t="shared" si="3"/>
        <v>0</v>
      </c>
      <c r="R39" s="153">
        <v>0</v>
      </c>
      <c r="S39" s="153">
        <v>0</v>
      </c>
      <c r="T39" s="60"/>
    </row>
    <row r="40" spans="1:20" ht="14.25" customHeight="1" x14ac:dyDescent="0.2">
      <c r="D40" s="43"/>
      <c r="E40" s="39"/>
      <c r="F40" s="39"/>
      <c r="G40" s="39"/>
      <c r="H40" s="45"/>
      <c r="I40" s="45"/>
      <c r="J40" s="37"/>
      <c r="K40" s="11">
        <v>3</v>
      </c>
      <c r="L40" s="11">
        <v>1</v>
      </c>
      <c r="M40" s="11">
        <v>3</v>
      </c>
      <c r="N40" s="67" t="s">
        <v>135</v>
      </c>
      <c r="O40" s="76">
        <f>+'SITUACION FINANCIERA'!M46</f>
        <v>0</v>
      </c>
      <c r="P40" s="76">
        <f>+'SITUACION FINANCIERA'!N46</f>
        <v>0</v>
      </c>
      <c r="Q40" s="74">
        <f t="shared" si="3"/>
        <v>0</v>
      </c>
      <c r="R40" s="153">
        <v>0</v>
      </c>
      <c r="S40" s="153">
        <v>0</v>
      </c>
      <c r="T40" s="60"/>
    </row>
    <row r="41" spans="1:20" x14ac:dyDescent="0.2">
      <c r="D41" s="448"/>
      <c r="E41" s="448"/>
      <c r="F41" s="59"/>
      <c r="G41" s="146"/>
      <c r="H41" s="21"/>
      <c r="I41" s="21"/>
      <c r="J41" s="37"/>
      <c r="K41" s="11"/>
      <c r="L41" s="11"/>
      <c r="M41" s="11"/>
      <c r="N41" s="24"/>
      <c r="O41" s="77"/>
      <c r="P41" s="77"/>
      <c r="Q41" s="74">
        <f t="shared" si="3"/>
        <v>0</v>
      </c>
      <c r="R41" s="155"/>
      <c r="S41" s="155"/>
      <c r="T41" s="60"/>
    </row>
    <row r="42" spans="1:20" ht="14.25" customHeight="1" x14ac:dyDescent="0.2">
      <c r="D42" s="43"/>
      <c r="E42" s="43"/>
      <c r="F42" s="43"/>
      <c r="G42" s="43"/>
      <c r="H42" s="45"/>
      <c r="I42" s="45"/>
      <c r="J42" s="37"/>
      <c r="K42" s="11"/>
      <c r="L42" s="11"/>
      <c r="M42" s="11"/>
      <c r="N42" s="24" t="s">
        <v>136</v>
      </c>
      <c r="O42" s="76">
        <f>SUM(O44:O48)</f>
        <v>104338361</v>
      </c>
      <c r="P42" s="76">
        <f>SUM(P44:P48)</f>
        <v>113663003</v>
      </c>
      <c r="Q42" s="74">
        <f t="shared" si="3"/>
        <v>-9324642</v>
      </c>
      <c r="R42" s="151">
        <f>SUM(R44:R48)</f>
        <v>16988885</v>
      </c>
      <c r="S42" s="151">
        <f>SUM(S44:S48)</f>
        <v>22670471</v>
      </c>
      <c r="T42" s="60"/>
    </row>
    <row r="43" spans="1:20" x14ac:dyDescent="0.2">
      <c r="D43" s="43"/>
      <c r="E43" s="43"/>
      <c r="F43" s="43"/>
      <c r="G43" s="43"/>
      <c r="H43" s="45"/>
      <c r="I43" s="45"/>
      <c r="J43" s="37"/>
      <c r="K43" s="11"/>
      <c r="L43" s="11"/>
      <c r="M43" s="11"/>
      <c r="N43" s="24"/>
      <c r="O43" s="77"/>
      <c r="P43" s="77"/>
      <c r="Q43" s="74">
        <f t="shared" si="3"/>
        <v>0</v>
      </c>
      <c r="R43" s="155"/>
      <c r="S43" s="155"/>
      <c r="T43" s="60"/>
    </row>
    <row r="44" spans="1:20" ht="14.25" customHeight="1" x14ac:dyDescent="0.2">
      <c r="D44" s="43"/>
      <c r="E44" s="43"/>
      <c r="F44" s="43"/>
      <c r="G44" s="43"/>
      <c r="H44" s="45"/>
      <c r="I44" s="45"/>
      <c r="J44" s="37"/>
      <c r="K44" s="11">
        <v>3</v>
      </c>
      <c r="L44" s="11">
        <v>2</v>
      </c>
      <c r="M44" s="11">
        <v>1</v>
      </c>
      <c r="N44" s="67" t="s">
        <v>137</v>
      </c>
      <c r="O44" s="74">
        <f>+'SITUACION FINANCIERA'!M50</f>
        <v>-6592112</v>
      </c>
      <c r="P44" s="74">
        <f>+'SITUACION FINANCIERA'!N50</f>
        <v>0</v>
      </c>
      <c r="Q44" s="74">
        <f t="shared" si="3"/>
        <v>-6592112</v>
      </c>
      <c r="R44" s="209">
        <v>0</v>
      </c>
      <c r="S44" s="209">
        <v>22670471</v>
      </c>
      <c r="T44" s="60"/>
    </row>
    <row r="45" spans="1:20" ht="14.25" customHeight="1" x14ac:dyDescent="0.2">
      <c r="D45" s="43"/>
      <c r="E45" s="50"/>
      <c r="F45" s="50"/>
      <c r="G45" s="50"/>
      <c r="H45" s="50"/>
      <c r="I45" s="45"/>
      <c r="J45" s="37"/>
      <c r="K45" s="11">
        <v>3</v>
      </c>
      <c r="L45" s="11">
        <v>2</v>
      </c>
      <c r="M45" s="11">
        <v>2</v>
      </c>
      <c r="N45" s="67" t="s">
        <v>138</v>
      </c>
      <c r="O45" s="74">
        <f>+'SITUACION FINANCIERA'!M51</f>
        <v>73183514</v>
      </c>
      <c r="P45" s="74">
        <f>+'SITUACION FINANCIERA'!N51</f>
        <v>75916044</v>
      </c>
      <c r="Q45" s="74">
        <f t="shared" si="3"/>
        <v>-2732530</v>
      </c>
      <c r="R45" s="209">
        <v>16988885</v>
      </c>
      <c r="S45" s="209">
        <v>0</v>
      </c>
      <c r="T45" s="60"/>
    </row>
    <row r="46" spans="1:20" ht="14.25" customHeight="1" x14ac:dyDescent="0.2">
      <c r="D46" s="43"/>
      <c r="E46" s="50"/>
      <c r="F46" s="50"/>
      <c r="G46" s="50"/>
      <c r="H46" s="50"/>
      <c r="I46" s="45"/>
      <c r="J46" s="37"/>
      <c r="K46" s="11">
        <v>3</v>
      </c>
      <c r="L46" s="11">
        <v>2</v>
      </c>
      <c r="M46" s="11">
        <v>3</v>
      </c>
      <c r="N46" s="67" t="s">
        <v>139</v>
      </c>
      <c r="O46" s="74">
        <f>+'SITUACION FINANCIERA'!M52</f>
        <v>0</v>
      </c>
      <c r="P46" s="74">
        <f>+'SITUACION FINANCIERA'!N52</f>
        <v>0</v>
      </c>
      <c r="Q46" s="74">
        <f t="shared" si="3"/>
        <v>0</v>
      </c>
      <c r="R46" s="209">
        <v>0</v>
      </c>
      <c r="S46" s="209">
        <v>0</v>
      </c>
      <c r="T46" s="60"/>
    </row>
    <row r="47" spans="1:20" ht="14.25" customHeight="1" x14ac:dyDescent="0.2">
      <c r="D47" s="43"/>
      <c r="E47" s="50"/>
      <c r="F47" s="50"/>
      <c r="G47" s="50"/>
      <c r="H47" s="50"/>
      <c r="I47" s="45"/>
      <c r="J47" s="37"/>
      <c r="K47" s="11">
        <v>3</v>
      </c>
      <c r="L47" s="11">
        <v>2</v>
      </c>
      <c r="M47" s="11">
        <v>4</v>
      </c>
      <c r="N47" s="67" t="s">
        <v>140</v>
      </c>
      <c r="O47" s="74">
        <f>+'SITUACION FINANCIERA'!M53</f>
        <v>0</v>
      </c>
      <c r="P47" s="74">
        <f>+'SITUACION FINANCIERA'!N53</f>
        <v>0</v>
      </c>
      <c r="Q47" s="74">
        <f t="shared" si="3"/>
        <v>0</v>
      </c>
      <c r="R47" s="209">
        <v>0</v>
      </c>
      <c r="S47" s="209">
        <v>0</v>
      </c>
      <c r="T47" s="60"/>
    </row>
    <row r="48" spans="1:20" ht="14.25" customHeight="1" x14ac:dyDescent="0.2">
      <c r="D48" s="43"/>
      <c r="E48" s="50"/>
      <c r="F48" s="50"/>
      <c r="G48" s="50"/>
      <c r="H48" s="50"/>
      <c r="I48" s="45"/>
      <c r="J48" s="37"/>
      <c r="K48" s="11">
        <v>3</v>
      </c>
      <c r="L48" s="11">
        <v>2</v>
      </c>
      <c r="M48" s="11">
        <v>5</v>
      </c>
      <c r="N48" s="67" t="s">
        <v>141</v>
      </c>
      <c r="O48" s="74">
        <f>+'SITUACION FINANCIERA'!M54</f>
        <v>37746959</v>
      </c>
      <c r="P48" s="74">
        <f>+'SITUACION FINANCIERA'!N54</f>
        <v>37746959</v>
      </c>
      <c r="Q48" s="74">
        <f t="shared" si="3"/>
        <v>0</v>
      </c>
      <c r="R48" s="209">
        <v>0</v>
      </c>
      <c r="S48" s="209">
        <v>0</v>
      </c>
      <c r="T48" s="60"/>
    </row>
    <row r="49" spans="1:20" x14ac:dyDescent="0.2">
      <c r="D49" s="43"/>
      <c r="E49" s="50"/>
      <c r="F49" s="50"/>
      <c r="G49" s="50"/>
      <c r="H49" s="50"/>
      <c r="I49" s="45"/>
      <c r="J49" s="37"/>
      <c r="K49" s="11"/>
      <c r="L49" s="11"/>
      <c r="M49" s="11"/>
      <c r="N49" s="24"/>
      <c r="O49" s="78"/>
      <c r="P49" s="78"/>
      <c r="Q49" s="74">
        <f t="shared" si="3"/>
        <v>0</v>
      </c>
      <c r="R49" s="157"/>
      <c r="S49" s="157"/>
      <c r="T49" s="60"/>
    </row>
    <row r="50" spans="1:20" ht="14.25" customHeight="1" x14ac:dyDescent="0.2">
      <c r="D50" s="43"/>
      <c r="E50" s="50"/>
      <c r="F50" s="50"/>
      <c r="G50" s="50"/>
      <c r="H50" s="50"/>
      <c r="I50" s="45"/>
      <c r="J50" s="37"/>
      <c r="K50" s="11"/>
      <c r="L50" s="11"/>
      <c r="M50" s="11"/>
      <c r="N50" s="24" t="s">
        <v>149</v>
      </c>
      <c r="O50" s="74">
        <f>SUM(O52:O53)</f>
        <v>0</v>
      </c>
      <c r="P50" s="74">
        <f>SUM(P52:P53)</f>
        <v>0</v>
      </c>
      <c r="Q50" s="74">
        <f t="shared" si="3"/>
        <v>0</v>
      </c>
      <c r="R50" s="153">
        <v>0</v>
      </c>
      <c r="S50" s="153">
        <v>0</v>
      </c>
      <c r="T50" s="60"/>
    </row>
    <row r="51" spans="1:20" ht="14.25" customHeight="1" x14ac:dyDescent="0.2">
      <c r="D51" s="43"/>
      <c r="E51" s="50"/>
      <c r="F51" s="50"/>
      <c r="G51" s="50"/>
      <c r="H51" s="50"/>
      <c r="I51" s="45"/>
      <c r="J51" s="37" t="s">
        <v>3</v>
      </c>
      <c r="K51" s="11"/>
      <c r="L51" s="11"/>
      <c r="M51" s="11"/>
      <c r="N51" s="24"/>
      <c r="O51" s="74"/>
      <c r="P51" s="74"/>
      <c r="Q51" s="74"/>
      <c r="R51" s="153"/>
      <c r="S51" s="153"/>
      <c r="T51" s="60"/>
    </row>
    <row r="52" spans="1:20" ht="14.25" customHeight="1" x14ac:dyDescent="0.2">
      <c r="D52" s="43"/>
      <c r="E52" s="50"/>
      <c r="F52" s="50"/>
      <c r="G52" s="50"/>
      <c r="H52" s="50"/>
      <c r="I52" s="45"/>
      <c r="J52" s="37"/>
      <c r="K52" s="11">
        <v>3</v>
      </c>
      <c r="L52" s="11">
        <v>3</v>
      </c>
      <c r="M52" s="11">
        <v>1</v>
      </c>
      <c r="N52" s="67" t="s">
        <v>143</v>
      </c>
      <c r="O52" s="74">
        <v>0</v>
      </c>
      <c r="P52" s="74">
        <v>0</v>
      </c>
      <c r="Q52" s="74">
        <f t="shared" si="3"/>
        <v>0</v>
      </c>
      <c r="R52" s="153">
        <v>0</v>
      </c>
      <c r="S52" s="153">
        <v>0</v>
      </c>
      <c r="T52" s="60"/>
    </row>
    <row r="53" spans="1:20" ht="14.25" customHeight="1" x14ac:dyDescent="0.2">
      <c r="D53" s="43"/>
      <c r="E53" s="43"/>
      <c r="F53" s="43"/>
      <c r="G53" s="43"/>
      <c r="H53" s="45"/>
      <c r="I53" s="45"/>
      <c r="J53" s="37"/>
      <c r="K53" s="11">
        <v>3</v>
      </c>
      <c r="L53" s="11">
        <v>3</v>
      </c>
      <c r="M53" s="11">
        <v>2</v>
      </c>
      <c r="N53" s="67" t="s">
        <v>144</v>
      </c>
      <c r="O53" s="74">
        <v>0</v>
      </c>
      <c r="P53" s="74">
        <v>0</v>
      </c>
      <c r="Q53" s="74">
        <f t="shared" si="3"/>
        <v>0</v>
      </c>
      <c r="R53" s="153">
        <v>0</v>
      </c>
      <c r="S53" s="153">
        <v>0</v>
      </c>
      <c r="T53" s="60"/>
    </row>
    <row r="54" spans="1:20" x14ac:dyDescent="0.2">
      <c r="D54" s="36"/>
      <c r="E54" s="53"/>
      <c r="F54" s="53"/>
      <c r="G54" s="53"/>
      <c r="H54" s="54"/>
      <c r="I54" s="54"/>
      <c r="J54" s="37"/>
      <c r="K54" s="37"/>
      <c r="L54" s="37"/>
      <c r="M54" s="37"/>
      <c r="N54" s="55"/>
      <c r="O54" s="55"/>
      <c r="P54" s="53"/>
      <c r="Q54" s="53"/>
      <c r="R54" s="54"/>
      <c r="S54" s="54"/>
      <c r="T54" s="60"/>
    </row>
    <row r="55" spans="1:20" x14ac:dyDescent="0.2">
      <c r="D55" s="435" t="s">
        <v>147</v>
      </c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56"/>
    </row>
    <row r="56" spans="1:20" x14ac:dyDescent="0.2">
      <c r="D56" s="36"/>
      <c r="E56" s="53"/>
      <c r="F56" s="53"/>
      <c r="G56" s="53"/>
      <c r="H56" s="54"/>
      <c r="I56" s="54"/>
      <c r="J56" s="56"/>
      <c r="K56" s="56"/>
      <c r="L56" s="56"/>
      <c r="M56" s="56"/>
      <c r="N56" s="55"/>
      <c r="O56" s="55"/>
      <c r="P56" s="57"/>
      <c r="Q56" s="57"/>
      <c r="R56" s="54"/>
      <c r="S56" s="54"/>
      <c r="T56" s="56"/>
    </row>
    <row r="57" spans="1:20" x14ac:dyDescent="0.2">
      <c r="D57" s="36"/>
      <c r="E57" s="53"/>
      <c r="F57" s="53"/>
      <c r="G57" s="53"/>
      <c r="H57" s="54"/>
      <c r="I57" s="54"/>
      <c r="J57" s="56"/>
      <c r="K57" s="56"/>
      <c r="L57" s="56"/>
      <c r="M57" s="56"/>
      <c r="N57" s="55"/>
      <c r="O57" s="55"/>
      <c r="P57" s="149"/>
      <c r="Q57" s="149"/>
      <c r="R57" s="54"/>
      <c r="S57" s="54"/>
      <c r="T57" s="56"/>
    </row>
    <row r="58" spans="1:20" x14ac:dyDescent="0.2">
      <c r="D58" s="182" t="s">
        <v>245</v>
      </c>
      <c r="E58" s="452" t="s">
        <v>3</v>
      </c>
      <c r="F58" s="452"/>
      <c r="G58" s="452"/>
      <c r="H58" s="452"/>
      <c r="I58" s="54"/>
      <c r="J58" s="54"/>
      <c r="K58" s="54"/>
      <c r="L58" s="54"/>
      <c r="M58" s="54"/>
      <c r="N58" s="437" t="s">
        <v>615</v>
      </c>
      <c r="O58" s="437"/>
      <c r="P58" s="91"/>
      <c r="Q58" s="91"/>
      <c r="R58" s="38"/>
      <c r="S58" s="54"/>
      <c r="T58" s="56"/>
    </row>
    <row r="59" spans="1:20" ht="14.25" customHeight="1" x14ac:dyDescent="0.2">
      <c r="D59" s="183" t="s">
        <v>246</v>
      </c>
      <c r="E59" s="438" t="s">
        <v>3</v>
      </c>
      <c r="F59" s="438"/>
      <c r="G59" s="438"/>
      <c r="H59" s="438"/>
      <c r="I59" s="58"/>
      <c r="J59" s="58"/>
      <c r="K59" s="58"/>
      <c r="L59" s="58"/>
      <c r="M59" s="58"/>
      <c r="N59" s="438" t="s">
        <v>247</v>
      </c>
      <c r="O59" s="438"/>
      <c r="P59" s="63"/>
      <c r="Q59" s="63"/>
      <c r="R59" s="38"/>
      <c r="S59" s="54"/>
      <c r="T59" s="56"/>
    </row>
    <row r="60" spans="1:20" x14ac:dyDescent="0.2">
      <c r="D60" s="4"/>
      <c r="H60" s="12"/>
      <c r="I60" s="12"/>
      <c r="J60" s="12"/>
      <c r="K60" s="12"/>
      <c r="L60" s="12"/>
      <c r="M60" s="12"/>
      <c r="N60" s="35"/>
      <c r="O60" s="35"/>
      <c r="P60" s="35"/>
      <c r="Q60" s="35"/>
    </row>
    <row r="61" spans="1:20" x14ac:dyDescent="0.2">
      <c r="A61" s="13" t="s">
        <v>23</v>
      </c>
      <c r="D61" s="4"/>
      <c r="H61" s="12"/>
      <c r="I61" s="12"/>
      <c r="J61" s="12"/>
      <c r="K61" s="13" t="s">
        <v>23</v>
      </c>
      <c r="L61" s="11"/>
      <c r="M61" s="11"/>
      <c r="N61" s="4"/>
      <c r="O61" s="15"/>
      <c r="P61" s="15"/>
      <c r="Q61" s="15"/>
      <c r="R61" s="12"/>
      <c r="S61" s="12"/>
    </row>
    <row r="62" spans="1:20" x14ac:dyDescent="0.2">
      <c r="A62" s="18" t="s">
        <v>12</v>
      </c>
      <c r="B62" s="454" t="s">
        <v>13</v>
      </c>
      <c r="C62" s="454"/>
      <c r="D62" s="454"/>
      <c r="E62" s="454"/>
      <c r="F62" s="454"/>
      <c r="G62" s="454"/>
      <c r="H62" s="454"/>
      <c r="I62" s="454"/>
      <c r="J62" s="12"/>
      <c r="K62" s="18" t="s">
        <v>25</v>
      </c>
      <c r="L62" s="454" t="s">
        <v>13</v>
      </c>
      <c r="M62" s="454"/>
      <c r="N62" s="454"/>
      <c r="O62" s="454"/>
      <c r="P62" s="454"/>
      <c r="Q62" s="454"/>
      <c r="R62" s="454"/>
      <c r="S62" s="454"/>
    </row>
    <row r="63" spans="1:20" x14ac:dyDescent="0.2">
      <c r="A63" s="18" t="s">
        <v>5</v>
      </c>
      <c r="B63" s="454" t="s">
        <v>14</v>
      </c>
      <c r="C63" s="454"/>
      <c r="D63" s="454"/>
      <c r="E63" s="454"/>
      <c r="F63" s="454"/>
      <c r="G63" s="454"/>
      <c r="H63" s="454"/>
      <c r="I63" s="454"/>
      <c r="J63" s="12"/>
      <c r="K63" s="18" t="s">
        <v>33</v>
      </c>
      <c r="L63" s="454" t="s">
        <v>14</v>
      </c>
      <c r="M63" s="454"/>
      <c r="N63" s="454"/>
      <c r="O63" s="454"/>
      <c r="P63" s="454"/>
      <c r="Q63" s="454"/>
      <c r="R63" s="454"/>
      <c r="S63" s="454"/>
    </row>
    <row r="64" spans="1:20" x14ac:dyDescent="0.2">
      <c r="A64" s="18" t="s">
        <v>15</v>
      </c>
      <c r="B64" s="454" t="s">
        <v>16</v>
      </c>
      <c r="C64" s="454"/>
      <c r="D64" s="454"/>
      <c r="E64" s="454"/>
      <c r="F64" s="454"/>
      <c r="G64" s="454"/>
      <c r="H64" s="454"/>
      <c r="I64" s="454"/>
      <c r="J64" s="12"/>
      <c r="K64" s="18" t="s">
        <v>26</v>
      </c>
      <c r="L64" s="454" t="s">
        <v>16</v>
      </c>
      <c r="M64" s="454"/>
      <c r="N64" s="454"/>
      <c r="O64" s="454"/>
      <c r="P64" s="454"/>
      <c r="Q64" s="454"/>
      <c r="R64" s="454"/>
      <c r="S64" s="454"/>
    </row>
    <row r="65" spans="1:20" ht="14.25" customHeight="1" x14ac:dyDescent="0.2">
      <c r="A65" s="18" t="s">
        <v>17</v>
      </c>
      <c r="B65" s="454" t="s">
        <v>19</v>
      </c>
      <c r="C65" s="454"/>
      <c r="D65" s="454"/>
      <c r="E65" s="454"/>
      <c r="F65" s="454"/>
      <c r="G65" s="454"/>
      <c r="H65" s="454"/>
      <c r="I65" s="454"/>
      <c r="J65" s="12"/>
      <c r="K65" s="18" t="s">
        <v>27</v>
      </c>
      <c r="L65" s="454" t="s">
        <v>19</v>
      </c>
      <c r="M65" s="454"/>
      <c r="N65" s="454"/>
      <c r="O65" s="454"/>
      <c r="P65" s="454"/>
      <c r="Q65" s="454"/>
      <c r="R65" s="454"/>
      <c r="S65" s="454"/>
    </row>
    <row r="66" spans="1:20" ht="14.25" customHeight="1" x14ac:dyDescent="0.2">
      <c r="A66" s="79" t="s">
        <v>18</v>
      </c>
      <c r="B66" s="453" t="s">
        <v>157</v>
      </c>
      <c r="C66" s="453"/>
      <c r="D66" s="453"/>
      <c r="E66" s="453"/>
      <c r="F66" s="453"/>
      <c r="G66" s="453"/>
      <c r="H66" s="453"/>
      <c r="I66" s="453"/>
      <c r="J66" s="12"/>
      <c r="K66" s="79" t="s">
        <v>28</v>
      </c>
      <c r="L66" s="453" t="s">
        <v>157</v>
      </c>
      <c r="M66" s="453"/>
      <c r="N66" s="453"/>
      <c r="O66" s="453"/>
      <c r="P66" s="453"/>
      <c r="Q66" s="453"/>
      <c r="R66" s="453"/>
      <c r="S66" s="453"/>
    </row>
    <row r="67" spans="1:20" ht="14.25" customHeight="1" x14ac:dyDescent="0.2">
      <c r="A67" s="79" t="s">
        <v>20</v>
      </c>
      <c r="B67" s="453" t="s">
        <v>158</v>
      </c>
      <c r="C67" s="453"/>
      <c r="D67" s="453"/>
      <c r="E67" s="453"/>
      <c r="F67" s="453"/>
      <c r="G67" s="453"/>
      <c r="H67" s="453"/>
      <c r="I67" s="453"/>
      <c r="J67" s="12"/>
      <c r="K67" s="79" t="s">
        <v>29</v>
      </c>
      <c r="L67" s="453" t="s">
        <v>158</v>
      </c>
      <c r="M67" s="453"/>
      <c r="N67" s="453"/>
      <c r="O67" s="453"/>
      <c r="P67" s="453"/>
      <c r="Q67" s="453"/>
      <c r="R67" s="453"/>
      <c r="S67" s="453"/>
    </row>
    <row r="68" spans="1:20" x14ac:dyDescent="0.2">
      <c r="A68" s="18" t="s">
        <v>22</v>
      </c>
      <c r="B68" s="454" t="s">
        <v>34</v>
      </c>
      <c r="C68" s="454"/>
      <c r="D68" s="454"/>
      <c r="E68" s="454"/>
      <c r="F68" s="454"/>
      <c r="G68" s="454"/>
      <c r="H68" s="454"/>
      <c r="I68" s="454"/>
      <c r="J68" s="12"/>
      <c r="K68" s="18" t="s">
        <v>159</v>
      </c>
      <c r="L68" s="454" t="s">
        <v>34</v>
      </c>
      <c r="M68" s="454"/>
      <c r="N68" s="454"/>
      <c r="O68" s="454"/>
      <c r="P68" s="454"/>
      <c r="Q68" s="454"/>
      <c r="R68" s="454"/>
      <c r="S68" s="454"/>
    </row>
    <row r="69" spans="1:20" x14ac:dyDescent="0.2">
      <c r="A69" s="18" t="s">
        <v>22</v>
      </c>
      <c r="B69" s="454" t="s">
        <v>35</v>
      </c>
      <c r="C69" s="454"/>
      <c r="D69" s="454"/>
      <c r="E69" s="454"/>
      <c r="F69" s="454"/>
      <c r="G69" s="454"/>
      <c r="H69" s="454"/>
      <c r="I69" s="454"/>
      <c r="J69" s="12"/>
      <c r="K69" s="18" t="s">
        <v>160</v>
      </c>
      <c r="L69" s="454" t="s">
        <v>35</v>
      </c>
      <c r="M69" s="454"/>
      <c r="N69" s="454"/>
      <c r="O69" s="454"/>
      <c r="P69" s="454"/>
      <c r="Q69" s="454"/>
      <c r="R69" s="454"/>
      <c r="S69" s="454"/>
    </row>
    <row r="70" spans="1:20" x14ac:dyDescent="0.2">
      <c r="A70" s="18"/>
      <c r="B70" s="454" t="s">
        <v>161</v>
      </c>
      <c r="C70" s="454"/>
      <c r="D70" s="454"/>
      <c r="E70" s="454"/>
      <c r="F70" s="454"/>
      <c r="G70" s="454"/>
      <c r="H70" s="454"/>
      <c r="I70" s="454"/>
      <c r="J70" s="12"/>
      <c r="K70" s="454" t="s">
        <v>162</v>
      </c>
      <c r="L70" s="454"/>
      <c r="M70" s="454"/>
      <c r="N70" s="454"/>
      <c r="O70" s="454"/>
      <c r="P70" s="454"/>
      <c r="Q70" s="454"/>
      <c r="R70" s="454"/>
    </row>
    <row r="71" spans="1:20" s="8" customFormat="1" x14ac:dyDescent="0.2">
      <c r="A71" s="11"/>
      <c r="B71" s="11"/>
      <c r="C71" s="11"/>
      <c r="D71" s="4"/>
      <c r="E71" s="15"/>
      <c r="F71" s="15"/>
      <c r="G71" s="15"/>
      <c r="H71" s="12"/>
      <c r="I71" s="12"/>
      <c r="J71" s="12"/>
      <c r="K71" s="454" t="s">
        <v>163</v>
      </c>
      <c r="L71" s="454"/>
      <c r="M71" s="454"/>
      <c r="N71" s="454"/>
      <c r="O71" s="454"/>
      <c r="P71" s="454"/>
      <c r="Q71" s="454"/>
      <c r="R71" s="454"/>
      <c r="S71" s="15"/>
      <c r="T71" s="15"/>
    </row>
    <row r="72" spans="1:20" s="8" customFormat="1" x14ac:dyDescent="0.2">
      <c r="A72" s="11"/>
      <c r="B72" s="11"/>
      <c r="C72" s="11"/>
      <c r="D72" s="4"/>
      <c r="E72" s="15"/>
      <c r="F72" s="15"/>
      <c r="G72" s="15"/>
      <c r="H72" s="12"/>
      <c r="I72" s="12"/>
      <c r="J72" s="12"/>
      <c r="K72" s="12"/>
      <c r="L72" s="12"/>
      <c r="M72" s="12"/>
      <c r="N72" s="35"/>
      <c r="O72" s="35"/>
      <c r="P72" s="35"/>
      <c r="Q72" s="35"/>
      <c r="S72" s="15"/>
      <c r="T72" s="15"/>
    </row>
    <row r="73" spans="1:20" s="8" customFormat="1" x14ac:dyDescent="0.2">
      <c r="A73" s="11"/>
      <c r="B73" s="11"/>
      <c r="C73" s="11"/>
      <c r="D73" s="4"/>
      <c r="E73" s="15"/>
      <c r="F73" s="15"/>
      <c r="G73" s="15"/>
      <c r="H73" s="12"/>
      <c r="I73" s="12"/>
      <c r="J73" s="12"/>
      <c r="K73" s="12"/>
      <c r="L73" s="12"/>
      <c r="M73" s="12"/>
      <c r="N73" s="35"/>
      <c r="O73" s="35"/>
      <c r="P73" s="35"/>
      <c r="Q73" s="35"/>
      <c r="S73" s="15"/>
      <c r="T73" s="15"/>
    </row>
    <row r="74" spans="1:20" s="8" customFormat="1" x14ac:dyDescent="0.2">
      <c r="A74" s="11"/>
      <c r="B74" s="11"/>
      <c r="C74" s="11"/>
      <c r="D74" s="4"/>
      <c r="E74" s="15"/>
      <c r="F74" s="15"/>
      <c r="G74" s="15"/>
      <c r="H74" s="12"/>
      <c r="I74" s="12"/>
      <c r="J74" s="12"/>
      <c r="K74" s="12"/>
      <c r="L74" s="12"/>
      <c r="M74" s="12"/>
      <c r="N74" s="35"/>
      <c r="O74" s="35"/>
      <c r="P74" s="35"/>
      <c r="Q74" s="35"/>
      <c r="S74" s="15"/>
      <c r="T74" s="15"/>
    </row>
    <row r="75" spans="1:20" s="8" customFormat="1" x14ac:dyDescent="0.2">
      <c r="A75" s="11"/>
      <c r="B75" s="11"/>
      <c r="C75" s="11"/>
      <c r="D75" s="4"/>
      <c r="E75" s="15"/>
      <c r="F75" s="15"/>
      <c r="G75" s="15"/>
      <c r="H75" s="12"/>
      <c r="I75" s="12"/>
      <c r="J75" s="12"/>
      <c r="K75" s="12"/>
      <c r="L75" s="12"/>
      <c r="M75" s="12"/>
      <c r="N75" s="35"/>
      <c r="O75" s="35"/>
      <c r="P75" s="35"/>
      <c r="Q75" s="35"/>
      <c r="S75" s="15"/>
      <c r="T75" s="15"/>
    </row>
    <row r="76" spans="1:20" s="8" customFormat="1" x14ac:dyDescent="0.2">
      <c r="A76" s="11"/>
      <c r="B76" s="11"/>
      <c r="C76" s="11"/>
      <c r="D76" s="4"/>
      <c r="E76" s="15"/>
      <c r="F76" s="15"/>
      <c r="G76" s="15"/>
      <c r="H76" s="12"/>
      <c r="I76" s="12"/>
      <c r="J76" s="12"/>
      <c r="K76" s="12"/>
      <c r="L76" s="12"/>
      <c r="M76" s="12"/>
      <c r="N76" s="35"/>
      <c r="O76" s="35"/>
      <c r="P76" s="35"/>
      <c r="Q76" s="35"/>
      <c r="S76" s="15"/>
      <c r="T76" s="15"/>
    </row>
    <row r="77" spans="1:20" s="8" customFormat="1" x14ac:dyDescent="0.2">
      <c r="A77" s="11"/>
      <c r="B77" s="11"/>
      <c r="C77" s="11"/>
      <c r="D77" s="4"/>
      <c r="E77" s="15"/>
      <c r="F77" s="15"/>
      <c r="G77" s="15"/>
      <c r="H77" s="12"/>
      <c r="I77" s="12"/>
      <c r="J77" s="12"/>
      <c r="K77" s="12"/>
      <c r="L77" s="12"/>
      <c r="M77" s="12"/>
      <c r="N77" s="35"/>
      <c r="O77" s="35"/>
      <c r="P77" s="35"/>
      <c r="Q77" s="35"/>
      <c r="S77" s="15"/>
      <c r="T77" s="15"/>
    </row>
    <row r="78" spans="1:20" s="8" customFormat="1" x14ac:dyDescent="0.2">
      <c r="A78" s="11"/>
      <c r="B78" s="11"/>
      <c r="C78" s="11"/>
      <c r="D78" s="4"/>
      <c r="E78" s="15"/>
      <c r="F78" s="15"/>
      <c r="G78" s="15"/>
      <c r="H78" s="12"/>
      <c r="I78" s="12"/>
      <c r="J78" s="12"/>
      <c r="K78" s="12"/>
      <c r="L78" s="12"/>
      <c r="M78" s="12"/>
      <c r="N78" s="35"/>
      <c r="O78" s="35"/>
      <c r="P78" s="35"/>
      <c r="Q78" s="35"/>
      <c r="S78" s="15"/>
      <c r="T78" s="15"/>
    </row>
    <row r="79" spans="1:20" s="8" customFormat="1" x14ac:dyDescent="0.2">
      <c r="A79" s="11"/>
      <c r="B79" s="11"/>
      <c r="C79" s="11"/>
      <c r="D79" s="4"/>
      <c r="E79" s="15"/>
      <c r="F79" s="15"/>
      <c r="G79" s="15"/>
      <c r="H79" s="12"/>
      <c r="I79" s="12"/>
      <c r="J79" s="12"/>
      <c r="K79" s="12"/>
      <c r="L79" s="12"/>
      <c r="M79" s="12"/>
      <c r="N79" s="35"/>
      <c r="O79" s="35"/>
      <c r="P79" s="35"/>
      <c r="Q79" s="35"/>
      <c r="S79" s="15"/>
      <c r="T79" s="15"/>
    </row>
    <row r="80" spans="1:20" s="8" customFormat="1" x14ac:dyDescent="0.2">
      <c r="A80" s="11"/>
      <c r="B80" s="11"/>
      <c r="C80" s="11"/>
      <c r="D80" s="4"/>
      <c r="E80" s="15"/>
      <c r="F80" s="15"/>
      <c r="G80" s="15"/>
      <c r="H80" s="12"/>
      <c r="I80" s="12"/>
      <c r="J80" s="12"/>
      <c r="K80" s="12"/>
      <c r="L80" s="12"/>
      <c r="M80" s="12"/>
      <c r="N80" s="35"/>
      <c r="O80" s="35"/>
      <c r="P80" s="35"/>
      <c r="Q80" s="35"/>
      <c r="S80" s="15"/>
      <c r="T80" s="15"/>
    </row>
    <row r="81" spans="1:20" s="8" customFormat="1" x14ac:dyDescent="0.2">
      <c r="A81" s="11"/>
      <c r="B81" s="11"/>
      <c r="C81" s="11"/>
      <c r="D81" s="4"/>
      <c r="E81" s="15"/>
      <c r="F81" s="15"/>
      <c r="G81" s="15"/>
      <c r="H81" s="12"/>
      <c r="I81" s="12"/>
      <c r="J81" s="12"/>
      <c r="K81" s="12"/>
      <c r="L81" s="12"/>
      <c r="M81" s="12"/>
      <c r="N81" s="35"/>
      <c r="O81" s="35"/>
      <c r="P81" s="35"/>
      <c r="Q81" s="35"/>
      <c r="S81" s="15"/>
      <c r="T81" s="15"/>
    </row>
    <row r="82" spans="1:20" s="8" customFormat="1" x14ac:dyDescent="0.2">
      <c r="A82" s="11"/>
      <c r="B82" s="11"/>
      <c r="C82" s="11"/>
      <c r="D82" s="4"/>
      <c r="E82" s="15"/>
      <c r="F82" s="15"/>
      <c r="G82" s="15"/>
      <c r="H82" s="12"/>
      <c r="I82" s="12"/>
      <c r="J82" s="12"/>
      <c r="K82" s="12"/>
      <c r="L82" s="12"/>
      <c r="M82" s="12"/>
      <c r="N82" s="35"/>
      <c r="O82" s="35"/>
      <c r="P82" s="35"/>
      <c r="Q82" s="35"/>
      <c r="S82" s="15"/>
      <c r="T82" s="15"/>
    </row>
    <row r="83" spans="1:20" s="8" customFormat="1" x14ac:dyDescent="0.2">
      <c r="A83" s="11"/>
      <c r="B83" s="11"/>
      <c r="C83" s="11"/>
      <c r="D83" s="4"/>
      <c r="E83" s="15"/>
      <c r="F83" s="15"/>
      <c r="G83" s="15"/>
      <c r="H83" s="12"/>
      <c r="I83" s="12"/>
      <c r="J83" s="12"/>
      <c r="K83" s="12"/>
      <c r="L83" s="12"/>
      <c r="M83" s="12"/>
      <c r="N83" s="35"/>
      <c r="O83" s="35"/>
      <c r="P83" s="35"/>
      <c r="Q83" s="35"/>
      <c r="S83" s="15"/>
      <c r="T83" s="15"/>
    </row>
    <row r="84" spans="1:20" s="8" customFormat="1" x14ac:dyDescent="0.2">
      <c r="A84" s="11"/>
      <c r="B84" s="11"/>
      <c r="C84" s="11"/>
      <c r="D84" s="4"/>
      <c r="E84" s="15"/>
      <c r="F84" s="15"/>
      <c r="G84" s="15"/>
      <c r="H84" s="12"/>
      <c r="I84" s="12"/>
      <c r="J84" s="12"/>
      <c r="K84" s="12"/>
      <c r="L84" s="12"/>
      <c r="M84" s="12"/>
      <c r="N84" s="35"/>
      <c r="O84" s="35"/>
      <c r="P84" s="35"/>
      <c r="Q84" s="35"/>
      <c r="S84" s="15"/>
      <c r="T84" s="15"/>
    </row>
    <row r="85" spans="1:20" s="8" customFormat="1" x14ac:dyDescent="0.2">
      <c r="A85" s="11"/>
      <c r="B85" s="11"/>
      <c r="C85" s="11"/>
      <c r="D85" s="4"/>
      <c r="E85" s="15"/>
      <c r="F85" s="15"/>
      <c r="G85" s="15"/>
      <c r="H85" s="12"/>
      <c r="I85" s="12"/>
      <c r="J85" s="12"/>
      <c r="K85" s="12"/>
      <c r="L85" s="12"/>
      <c r="M85" s="12"/>
      <c r="N85" s="35"/>
      <c r="O85" s="35"/>
      <c r="P85" s="35"/>
      <c r="Q85" s="35"/>
      <c r="S85" s="15"/>
      <c r="T85" s="15"/>
    </row>
    <row r="86" spans="1:20" s="8" customFormat="1" x14ac:dyDescent="0.2">
      <c r="A86" s="11"/>
      <c r="B86" s="11"/>
      <c r="C86" s="11"/>
      <c r="D86" s="4"/>
      <c r="E86" s="15"/>
      <c r="F86" s="15"/>
      <c r="G86" s="15"/>
      <c r="H86" s="12"/>
      <c r="I86" s="12"/>
      <c r="J86" s="12"/>
      <c r="K86" s="12"/>
      <c r="L86" s="12"/>
      <c r="M86" s="12"/>
      <c r="N86" s="35"/>
      <c r="O86" s="35"/>
      <c r="P86" s="35"/>
      <c r="Q86" s="35"/>
      <c r="S86" s="15"/>
      <c r="T86" s="15"/>
    </row>
    <row r="87" spans="1:20" s="8" customFormat="1" x14ac:dyDescent="0.2">
      <c r="A87" s="11"/>
      <c r="B87" s="11"/>
      <c r="C87" s="11"/>
      <c r="D87" s="4"/>
      <c r="E87" s="15"/>
      <c r="F87" s="15"/>
      <c r="G87" s="15"/>
      <c r="H87" s="12"/>
      <c r="I87" s="12"/>
      <c r="J87" s="12"/>
      <c r="K87" s="12"/>
      <c r="L87" s="12"/>
      <c r="M87" s="12"/>
      <c r="N87" s="35"/>
      <c r="O87" s="35"/>
      <c r="P87" s="35"/>
      <c r="Q87" s="35"/>
      <c r="S87" s="15"/>
      <c r="T87" s="15"/>
    </row>
    <row r="88" spans="1:20" s="8" customFormat="1" x14ac:dyDescent="0.2">
      <c r="A88" s="11"/>
      <c r="B88" s="11"/>
      <c r="C88" s="11"/>
      <c r="D88" s="4"/>
      <c r="E88" s="15"/>
      <c r="F88" s="15"/>
      <c r="G88" s="15"/>
      <c r="H88" s="12"/>
      <c r="I88" s="12"/>
      <c r="J88" s="12"/>
      <c r="K88" s="12"/>
      <c r="L88" s="12"/>
      <c r="M88" s="12"/>
      <c r="N88" s="35"/>
      <c r="O88" s="35"/>
      <c r="P88" s="35"/>
      <c r="Q88" s="35"/>
      <c r="S88" s="15"/>
      <c r="T88" s="15"/>
    </row>
    <row r="89" spans="1:20" s="8" customFormat="1" x14ac:dyDescent="0.2">
      <c r="A89" s="11"/>
      <c r="B89" s="11"/>
      <c r="C89" s="11"/>
      <c r="D89" s="4"/>
      <c r="E89" s="15"/>
      <c r="F89" s="15"/>
      <c r="G89" s="15"/>
      <c r="H89" s="12"/>
      <c r="I89" s="12"/>
      <c r="J89" s="12"/>
      <c r="K89" s="12"/>
      <c r="L89" s="12"/>
      <c r="M89" s="12"/>
      <c r="N89" s="35"/>
      <c r="O89" s="35"/>
      <c r="P89" s="35"/>
      <c r="Q89" s="35"/>
      <c r="S89" s="15"/>
      <c r="T89" s="15"/>
    </row>
    <row r="90" spans="1:20" s="8" customFormat="1" x14ac:dyDescent="0.2">
      <c r="A90" s="11"/>
      <c r="B90" s="11"/>
      <c r="C90" s="11"/>
      <c r="D90" s="4"/>
      <c r="E90" s="15"/>
      <c r="F90" s="15"/>
      <c r="G90" s="15"/>
      <c r="H90" s="12"/>
      <c r="I90" s="12"/>
      <c r="J90" s="12"/>
      <c r="K90" s="12"/>
      <c r="L90" s="12"/>
      <c r="M90" s="12"/>
      <c r="N90" s="35"/>
      <c r="O90" s="35"/>
      <c r="P90" s="35"/>
      <c r="Q90" s="35"/>
      <c r="S90" s="15"/>
      <c r="T90" s="15"/>
    </row>
    <row r="91" spans="1:20" s="8" customFormat="1" x14ac:dyDescent="0.2">
      <c r="A91" s="11"/>
      <c r="B91" s="11"/>
      <c r="C91" s="11"/>
      <c r="D91" s="4"/>
      <c r="E91" s="15"/>
      <c r="F91" s="15"/>
      <c r="G91" s="15"/>
      <c r="H91" s="12"/>
      <c r="I91" s="12"/>
      <c r="J91" s="12"/>
      <c r="K91" s="12"/>
      <c r="L91" s="12"/>
      <c r="M91" s="12"/>
      <c r="N91" s="35"/>
      <c r="O91" s="35"/>
      <c r="P91" s="35"/>
      <c r="Q91" s="35"/>
      <c r="S91" s="15"/>
      <c r="T91" s="15"/>
    </row>
    <row r="92" spans="1:20" s="8" customFormat="1" x14ac:dyDescent="0.2">
      <c r="A92" s="11"/>
      <c r="B92" s="11"/>
      <c r="C92" s="11"/>
      <c r="D92" s="4"/>
      <c r="E92" s="15"/>
      <c r="F92" s="15"/>
      <c r="G92" s="15"/>
      <c r="H92" s="12"/>
      <c r="I92" s="12"/>
      <c r="J92" s="12"/>
      <c r="K92" s="12"/>
      <c r="L92" s="12"/>
      <c r="M92" s="12"/>
      <c r="N92" s="35"/>
      <c r="O92" s="35"/>
      <c r="P92" s="35"/>
      <c r="Q92" s="35"/>
      <c r="S92" s="15"/>
      <c r="T92" s="15"/>
    </row>
    <row r="93" spans="1:20" s="8" customFormat="1" x14ac:dyDescent="0.2">
      <c r="A93" s="11"/>
      <c r="B93" s="11"/>
      <c r="C93" s="11"/>
      <c r="D93" s="4"/>
      <c r="E93" s="15"/>
      <c r="F93" s="15"/>
      <c r="G93" s="15"/>
      <c r="H93" s="12"/>
      <c r="I93" s="12"/>
      <c r="J93" s="12"/>
      <c r="K93" s="12"/>
      <c r="L93" s="12"/>
      <c r="M93" s="12"/>
      <c r="N93" s="35"/>
      <c r="O93" s="35"/>
      <c r="P93" s="35"/>
      <c r="Q93" s="35"/>
      <c r="S93" s="15"/>
      <c r="T93" s="15"/>
    </row>
    <row r="94" spans="1:20" s="8" customFormat="1" x14ac:dyDescent="0.2">
      <c r="A94" s="11"/>
      <c r="B94" s="11"/>
      <c r="C94" s="11"/>
      <c r="D94" s="4"/>
      <c r="E94" s="15"/>
      <c r="F94" s="15"/>
      <c r="G94" s="15"/>
      <c r="H94" s="12"/>
      <c r="I94" s="12"/>
      <c r="J94" s="12"/>
      <c r="K94" s="12"/>
      <c r="L94" s="12"/>
      <c r="M94" s="12"/>
      <c r="N94" s="35"/>
      <c r="O94" s="35"/>
      <c r="P94" s="35"/>
      <c r="Q94" s="35"/>
      <c r="S94" s="15"/>
      <c r="T94" s="15"/>
    </row>
    <row r="95" spans="1:20" s="8" customFormat="1" x14ac:dyDescent="0.2">
      <c r="A95" s="11"/>
      <c r="B95" s="11"/>
      <c r="C95" s="11"/>
      <c r="D95" s="4"/>
      <c r="E95" s="15"/>
      <c r="F95" s="15"/>
      <c r="G95" s="15"/>
      <c r="H95" s="12"/>
      <c r="I95" s="12"/>
      <c r="J95" s="12"/>
      <c r="K95" s="12"/>
      <c r="L95" s="12"/>
      <c r="M95" s="12"/>
      <c r="N95" s="35"/>
      <c r="O95" s="35"/>
      <c r="P95" s="35"/>
      <c r="Q95" s="35"/>
      <c r="S95" s="15"/>
      <c r="T95" s="15"/>
    </row>
    <row r="96" spans="1:20" s="8" customFormat="1" x14ac:dyDescent="0.2">
      <c r="A96" s="11"/>
      <c r="B96" s="11"/>
      <c r="C96" s="11"/>
      <c r="D96" s="4"/>
      <c r="E96" s="15"/>
      <c r="F96" s="15"/>
      <c r="G96" s="15"/>
      <c r="H96" s="12"/>
      <c r="I96" s="12"/>
      <c r="J96" s="12"/>
      <c r="K96" s="12"/>
      <c r="L96" s="12"/>
      <c r="M96" s="12"/>
      <c r="N96" s="35"/>
      <c r="O96" s="35"/>
      <c r="P96" s="35"/>
      <c r="Q96" s="35"/>
      <c r="S96" s="15"/>
      <c r="T96" s="15"/>
    </row>
    <row r="97" spans="1:20" s="8" customFormat="1" x14ac:dyDescent="0.2">
      <c r="A97" s="11"/>
      <c r="B97" s="11"/>
      <c r="C97" s="11"/>
      <c r="D97" s="4"/>
      <c r="E97" s="15"/>
      <c r="F97" s="15"/>
      <c r="G97" s="15"/>
      <c r="H97" s="12"/>
      <c r="I97" s="12"/>
      <c r="J97" s="12"/>
      <c r="K97" s="12"/>
      <c r="L97" s="12"/>
      <c r="M97" s="12"/>
      <c r="N97" s="35"/>
      <c r="O97" s="35"/>
      <c r="P97" s="35"/>
      <c r="Q97" s="35"/>
      <c r="S97" s="15"/>
      <c r="T97" s="15"/>
    </row>
    <row r="98" spans="1:20" s="8" customFormat="1" x14ac:dyDescent="0.2">
      <c r="A98" s="11"/>
      <c r="B98" s="11"/>
      <c r="C98" s="11"/>
      <c r="D98" s="4"/>
      <c r="E98" s="15"/>
      <c r="F98" s="15"/>
      <c r="G98" s="15"/>
      <c r="H98" s="12"/>
      <c r="I98" s="12"/>
      <c r="J98" s="12"/>
      <c r="K98" s="12"/>
      <c r="L98" s="12"/>
      <c r="M98" s="12"/>
      <c r="N98" s="35"/>
      <c r="O98" s="35"/>
      <c r="P98" s="35"/>
      <c r="Q98" s="35"/>
      <c r="S98" s="15"/>
      <c r="T98" s="15"/>
    </row>
    <row r="99" spans="1:20" s="8" customFormat="1" x14ac:dyDescent="0.2">
      <c r="A99" s="11"/>
      <c r="B99" s="11"/>
      <c r="C99" s="11"/>
      <c r="D99" s="4"/>
      <c r="E99" s="15"/>
      <c r="F99" s="15"/>
      <c r="G99" s="15"/>
      <c r="H99" s="12"/>
      <c r="I99" s="12"/>
      <c r="J99" s="12"/>
      <c r="K99" s="12"/>
      <c r="L99" s="12"/>
      <c r="M99" s="12"/>
      <c r="N99" s="35"/>
      <c r="O99" s="35"/>
      <c r="P99" s="35"/>
      <c r="Q99" s="35"/>
      <c r="S99" s="15"/>
      <c r="T99" s="15"/>
    </row>
    <row r="100" spans="1:20" s="8" customFormat="1" x14ac:dyDescent="0.2">
      <c r="A100" s="11"/>
      <c r="B100" s="11"/>
      <c r="C100" s="11"/>
      <c r="D100" s="4"/>
      <c r="E100" s="15"/>
      <c r="F100" s="15"/>
      <c r="G100" s="15"/>
      <c r="H100" s="12"/>
      <c r="I100" s="12"/>
      <c r="J100" s="12"/>
      <c r="K100" s="12"/>
      <c r="L100" s="12"/>
      <c r="M100" s="12"/>
      <c r="N100" s="35"/>
      <c r="O100" s="35"/>
      <c r="P100" s="35"/>
      <c r="Q100" s="35"/>
      <c r="S100" s="15"/>
      <c r="T100" s="15"/>
    </row>
    <row r="101" spans="1:20" s="8" customFormat="1" x14ac:dyDescent="0.2">
      <c r="A101" s="11"/>
      <c r="B101" s="11"/>
      <c r="C101" s="11"/>
      <c r="D101" s="4"/>
      <c r="E101" s="15"/>
      <c r="F101" s="15"/>
      <c r="G101" s="15"/>
      <c r="H101" s="12"/>
      <c r="I101" s="12"/>
      <c r="J101" s="12"/>
      <c r="K101" s="12"/>
      <c r="L101" s="12"/>
      <c r="M101" s="12"/>
      <c r="N101" s="35"/>
      <c r="O101" s="35"/>
      <c r="P101" s="35"/>
      <c r="Q101" s="35"/>
      <c r="S101" s="15"/>
      <c r="T101" s="15"/>
    </row>
    <row r="102" spans="1:20" s="8" customFormat="1" x14ac:dyDescent="0.2">
      <c r="A102" s="11"/>
      <c r="B102" s="11"/>
      <c r="C102" s="11"/>
      <c r="D102" s="4"/>
      <c r="E102" s="15"/>
      <c r="F102" s="15"/>
      <c r="G102" s="15"/>
      <c r="H102" s="12"/>
      <c r="I102" s="12"/>
      <c r="J102" s="12"/>
      <c r="K102" s="12"/>
      <c r="L102" s="12"/>
      <c r="M102" s="12"/>
      <c r="N102" s="35"/>
      <c r="O102" s="35"/>
      <c r="P102" s="35"/>
      <c r="Q102" s="35"/>
      <c r="S102" s="15"/>
      <c r="T102" s="15"/>
    </row>
    <row r="103" spans="1:20" s="8" customFormat="1" x14ac:dyDescent="0.2">
      <c r="A103" s="11"/>
      <c r="B103" s="11"/>
      <c r="C103" s="11"/>
      <c r="D103" s="4"/>
      <c r="E103" s="15"/>
      <c r="F103" s="15"/>
      <c r="G103" s="15"/>
      <c r="H103" s="12"/>
      <c r="I103" s="12"/>
      <c r="J103" s="12"/>
      <c r="K103" s="12"/>
      <c r="L103" s="12"/>
      <c r="M103" s="12"/>
      <c r="N103" s="35"/>
      <c r="O103" s="35"/>
      <c r="P103" s="35"/>
      <c r="Q103" s="35"/>
      <c r="S103" s="15"/>
      <c r="T103" s="15"/>
    </row>
    <row r="104" spans="1:20" s="8" customFormat="1" x14ac:dyDescent="0.2">
      <c r="A104" s="11"/>
      <c r="B104" s="11"/>
      <c r="C104" s="11"/>
      <c r="D104" s="4"/>
      <c r="E104" s="15"/>
      <c r="F104" s="15"/>
      <c r="G104" s="15"/>
      <c r="H104" s="12"/>
      <c r="I104" s="12"/>
      <c r="J104" s="12"/>
      <c r="K104" s="12"/>
      <c r="L104" s="12"/>
      <c r="M104" s="12"/>
      <c r="N104" s="35"/>
      <c r="O104" s="35"/>
      <c r="P104" s="35"/>
      <c r="Q104" s="35"/>
      <c r="S104" s="15"/>
      <c r="T104" s="15"/>
    </row>
    <row r="105" spans="1:20" s="8" customFormat="1" x14ac:dyDescent="0.2">
      <c r="A105" s="11"/>
      <c r="B105" s="11"/>
      <c r="C105" s="11"/>
      <c r="D105" s="4"/>
      <c r="E105" s="15"/>
      <c r="F105" s="15"/>
      <c r="G105" s="15"/>
      <c r="H105" s="12"/>
      <c r="I105" s="12"/>
      <c r="J105" s="12"/>
      <c r="K105" s="12"/>
      <c r="L105" s="12"/>
      <c r="M105" s="12"/>
      <c r="N105" s="35"/>
      <c r="O105" s="35"/>
      <c r="P105" s="35"/>
      <c r="Q105" s="35"/>
      <c r="S105" s="15"/>
      <c r="T105" s="15"/>
    </row>
    <row r="106" spans="1:20" s="8" customFormat="1" x14ac:dyDescent="0.2">
      <c r="A106" s="11"/>
      <c r="B106" s="11"/>
      <c r="C106" s="11"/>
      <c r="D106" s="4"/>
      <c r="E106" s="15"/>
      <c r="F106" s="15"/>
      <c r="G106" s="15"/>
      <c r="H106" s="12"/>
      <c r="I106" s="12"/>
      <c r="J106" s="12"/>
      <c r="K106" s="12"/>
      <c r="L106" s="12"/>
      <c r="M106" s="12"/>
      <c r="N106" s="35"/>
      <c r="O106" s="35"/>
      <c r="P106" s="35"/>
      <c r="Q106" s="35"/>
      <c r="S106" s="15"/>
      <c r="T106" s="15"/>
    </row>
    <row r="107" spans="1:20" s="8" customFormat="1" x14ac:dyDescent="0.2">
      <c r="A107" s="11"/>
      <c r="B107" s="11"/>
      <c r="C107" s="11"/>
      <c r="D107" s="4"/>
      <c r="E107" s="15"/>
      <c r="F107" s="15"/>
      <c r="G107" s="15"/>
      <c r="H107" s="12"/>
      <c r="I107" s="12"/>
      <c r="J107" s="12"/>
      <c r="K107" s="12"/>
      <c r="L107" s="12"/>
      <c r="M107" s="12"/>
      <c r="N107" s="35"/>
      <c r="O107" s="35"/>
      <c r="P107" s="35"/>
      <c r="Q107" s="35"/>
      <c r="S107" s="15"/>
      <c r="T107" s="15"/>
    </row>
    <row r="108" spans="1:20" s="8" customFormat="1" x14ac:dyDescent="0.2">
      <c r="A108" s="11"/>
      <c r="B108" s="11"/>
      <c r="C108" s="11"/>
      <c r="D108" s="4"/>
      <c r="E108" s="15"/>
      <c r="F108" s="15"/>
      <c r="G108" s="15"/>
      <c r="H108" s="12"/>
      <c r="I108" s="12"/>
      <c r="J108" s="12"/>
      <c r="K108" s="12"/>
      <c r="L108" s="12"/>
      <c r="M108" s="12"/>
      <c r="N108" s="35"/>
      <c r="O108" s="35"/>
      <c r="P108" s="35"/>
      <c r="Q108" s="35"/>
      <c r="S108" s="15"/>
      <c r="T108" s="15"/>
    </row>
    <row r="109" spans="1:20" s="8" customFormat="1" x14ac:dyDescent="0.2">
      <c r="A109" s="11"/>
      <c r="B109" s="11"/>
      <c r="C109" s="11"/>
      <c r="D109" s="4"/>
      <c r="E109" s="15"/>
      <c r="F109" s="15"/>
      <c r="G109" s="15"/>
      <c r="H109" s="12"/>
      <c r="I109" s="12"/>
      <c r="J109" s="12"/>
      <c r="K109" s="12"/>
      <c r="L109" s="12"/>
      <c r="M109" s="12"/>
      <c r="N109" s="35"/>
      <c r="O109" s="35"/>
      <c r="P109" s="35"/>
      <c r="Q109" s="35"/>
      <c r="S109" s="15"/>
      <c r="T109" s="15"/>
    </row>
    <row r="110" spans="1:20" s="8" customFormat="1" x14ac:dyDescent="0.2">
      <c r="A110" s="11"/>
      <c r="B110" s="11"/>
      <c r="C110" s="11"/>
      <c r="D110" s="4"/>
      <c r="E110" s="15"/>
      <c r="F110" s="15"/>
      <c r="G110" s="15"/>
      <c r="H110" s="12"/>
      <c r="I110" s="12"/>
      <c r="J110" s="12"/>
      <c r="K110" s="12"/>
      <c r="L110" s="12"/>
      <c r="M110" s="12"/>
      <c r="N110" s="35"/>
      <c r="O110" s="35"/>
      <c r="P110" s="35"/>
      <c r="Q110" s="35"/>
      <c r="S110" s="15"/>
      <c r="T110" s="15"/>
    </row>
    <row r="111" spans="1:20" s="8" customFormat="1" x14ac:dyDescent="0.2">
      <c r="A111" s="11"/>
      <c r="B111" s="11"/>
      <c r="C111" s="11"/>
      <c r="D111" s="4"/>
      <c r="E111" s="15"/>
      <c r="F111" s="15"/>
      <c r="G111" s="15"/>
      <c r="H111" s="12"/>
      <c r="I111" s="12"/>
      <c r="J111" s="12"/>
      <c r="K111" s="12"/>
      <c r="L111" s="12"/>
      <c r="M111" s="12"/>
      <c r="N111" s="35"/>
      <c r="O111" s="35"/>
      <c r="P111" s="35"/>
      <c r="Q111" s="35"/>
      <c r="S111" s="15"/>
      <c r="T111" s="15"/>
    </row>
    <row r="112" spans="1:20" s="8" customFormat="1" x14ac:dyDescent="0.2">
      <c r="A112" s="11"/>
      <c r="B112" s="11"/>
      <c r="C112" s="11"/>
      <c r="D112" s="4"/>
      <c r="E112" s="15"/>
      <c r="F112" s="15"/>
      <c r="G112" s="15"/>
      <c r="H112" s="12"/>
      <c r="I112" s="12"/>
      <c r="J112" s="12"/>
      <c r="K112" s="12"/>
      <c r="L112" s="12"/>
      <c r="M112" s="12"/>
      <c r="N112" s="35"/>
      <c r="O112" s="35"/>
      <c r="P112" s="35"/>
      <c r="Q112" s="35"/>
      <c r="S112" s="15"/>
      <c r="T112" s="15"/>
    </row>
    <row r="113" spans="1:20" s="8" customFormat="1" x14ac:dyDescent="0.2">
      <c r="A113" s="11"/>
      <c r="B113" s="11"/>
      <c r="C113" s="11"/>
      <c r="D113" s="4"/>
      <c r="E113" s="15"/>
      <c r="F113" s="15"/>
      <c r="G113" s="15"/>
      <c r="H113" s="12"/>
      <c r="I113" s="12"/>
      <c r="J113" s="12"/>
      <c r="K113" s="12"/>
      <c r="L113" s="12"/>
      <c r="M113" s="12"/>
      <c r="N113" s="35"/>
      <c r="O113" s="35"/>
      <c r="P113" s="35"/>
      <c r="Q113" s="35"/>
      <c r="S113" s="15"/>
      <c r="T113" s="15"/>
    </row>
    <row r="114" spans="1:20" s="8" customFormat="1" x14ac:dyDescent="0.2">
      <c r="A114" s="11"/>
      <c r="B114" s="11"/>
      <c r="C114" s="11"/>
      <c r="D114" s="4"/>
      <c r="E114" s="15"/>
      <c r="F114" s="15"/>
      <c r="G114" s="15"/>
      <c r="H114" s="12"/>
      <c r="I114" s="12"/>
      <c r="J114" s="12"/>
      <c r="K114" s="12"/>
      <c r="L114" s="12"/>
      <c r="M114" s="12"/>
      <c r="N114" s="35"/>
      <c r="O114" s="35"/>
      <c r="P114" s="35"/>
      <c r="Q114" s="35"/>
      <c r="S114" s="15"/>
      <c r="T114" s="15"/>
    </row>
    <row r="115" spans="1:20" s="8" customFormat="1" x14ac:dyDescent="0.2">
      <c r="A115" s="11"/>
      <c r="B115" s="11"/>
      <c r="C115" s="11"/>
      <c r="D115" s="4"/>
      <c r="E115" s="15"/>
      <c r="F115" s="15"/>
      <c r="G115" s="15"/>
      <c r="H115" s="12"/>
      <c r="I115" s="12"/>
      <c r="J115" s="12"/>
      <c r="K115" s="12"/>
      <c r="L115" s="12"/>
      <c r="M115" s="12"/>
      <c r="N115" s="35"/>
      <c r="O115" s="35"/>
      <c r="P115" s="35"/>
      <c r="Q115" s="35"/>
      <c r="S115" s="15"/>
      <c r="T115" s="15"/>
    </row>
    <row r="116" spans="1:20" s="8" customFormat="1" x14ac:dyDescent="0.2">
      <c r="A116" s="11"/>
      <c r="B116" s="11"/>
      <c r="C116" s="11"/>
      <c r="D116" s="4"/>
      <c r="E116" s="15"/>
      <c r="F116" s="15"/>
      <c r="G116" s="15"/>
      <c r="H116" s="12"/>
      <c r="I116" s="12"/>
      <c r="J116" s="12"/>
      <c r="K116" s="12"/>
      <c r="L116" s="12"/>
      <c r="M116" s="12"/>
      <c r="N116" s="35"/>
      <c r="O116" s="35"/>
      <c r="P116" s="35"/>
      <c r="Q116" s="35"/>
      <c r="S116" s="15"/>
      <c r="T116" s="15"/>
    </row>
    <row r="117" spans="1:20" s="8" customFormat="1" x14ac:dyDescent="0.2">
      <c r="A117" s="11"/>
      <c r="B117" s="11"/>
      <c r="C117" s="11"/>
      <c r="D117" s="4"/>
      <c r="E117" s="15"/>
      <c r="F117" s="15"/>
      <c r="G117" s="15"/>
      <c r="H117" s="12"/>
      <c r="I117" s="12"/>
      <c r="J117" s="12"/>
      <c r="K117" s="12"/>
      <c r="L117" s="12"/>
      <c r="M117" s="12"/>
      <c r="N117" s="35"/>
      <c r="O117" s="35"/>
      <c r="P117" s="35"/>
      <c r="Q117" s="35"/>
      <c r="S117" s="15"/>
      <c r="T117" s="15"/>
    </row>
    <row r="118" spans="1:20" s="8" customFormat="1" x14ac:dyDescent="0.2">
      <c r="A118" s="11"/>
      <c r="B118" s="11"/>
      <c r="C118" s="11"/>
      <c r="D118" s="4"/>
      <c r="E118" s="15"/>
      <c r="F118" s="15"/>
      <c r="G118" s="15"/>
      <c r="H118" s="12"/>
      <c r="I118" s="12"/>
      <c r="J118" s="12"/>
      <c r="K118" s="12"/>
      <c r="L118" s="12"/>
      <c r="M118" s="12"/>
      <c r="N118" s="35"/>
      <c r="O118" s="35"/>
      <c r="P118" s="35"/>
      <c r="Q118" s="35"/>
      <c r="S118" s="15"/>
      <c r="T118" s="15"/>
    </row>
    <row r="119" spans="1:20" s="8" customFormat="1" x14ac:dyDescent="0.2">
      <c r="A119" s="11"/>
      <c r="B119" s="11"/>
      <c r="C119" s="11"/>
      <c r="D119" s="4"/>
      <c r="E119" s="15"/>
      <c r="F119" s="15"/>
      <c r="G119" s="15"/>
      <c r="H119" s="12"/>
      <c r="I119" s="12"/>
      <c r="J119" s="12"/>
      <c r="K119" s="12"/>
      <c r="L119" s="12"/>
      <c r="M119" s="12"/>
      <c r="N119" s="35"/>
      <c r="O119" s="35"/>
      <c r="P119" s="35"/>
      <c r="Q119" s="35"/>
      <c r="S119" s="15"/>
      <c r="T119" s="15"/>
    </row>
    <row r="120" spans="1:20" s="8" customFormat="1" x14ac:dyDescent="0.2">
      <c r="A120" s="11"/>
      <c r="B120" s="11"/>
      <c r="C120" s="11"/>
      <c r="D120" s="4"/>
      <c r="E120" s="15"/>
      <c r="F120" s="15"/>
      <c r="G120" s="15"/>
      <c r="H120" s="12"/>
      <c r="I120" s="12"/>
      <c r="J120" s="12"/>
      <c r="K120" s="12"/>
      <c r="L120" s="12"/>
      <c r="M120" s="12"/>
      <c r="N120" s="35"/>
      <c r="O120" s="35"/>
      <c r="P120" s="35"/>
      <c r="Q120" s="35"/>
      <c r="S120" s="15"/>
      <c r="T120" s="15"/>
    </row>
    <row r="121" spans="1:20" s="8" customFormat="1" x14ac:dyDescent="0.2">
      <c r="A121" s="11"/>
      <c r="B121" s="11"/>
      <c r="C121" s="11"/>
      <c r="D121" s="4"/>
      <c r="E121" s="15"/>
      <c r="F121" s="15"/>
      <c r="G121" s="15"/>
      <c r="H121" s="12"/>
      <c r="I121" s="12"/>
      <c r="J121" s="12"/>
      <c r="K121" s="12"/>
      <c r="L121" s="12"/>
      <c r="M121" s="12"/>
      <c r="N121" s="35"/>
      <c r="O121" s="35"/>
      <c r="P121" s="35"/>
      <c r="Q121" s="35"/>
      <c r="S121" s="15"/>
      <c r="T121" s="15"/>
    </row>
    <row r="122" spans="1:20" s="8" customFormat="1" x14ac:dyDescent="0.2">
      <c r="A122" s="11"/>
      <c r="B122" s="11"/>
      <c r="C122" s="11"/>
      <c r="D122" s="4"/>
      <c r="E122" s="15"/>
      <c r="F122" s="15"/>
      <c r="G122" s="15"/>
      <c r="H122" s="12"/>
      <c r="I122" s="12"/>
      <c r="J122" s="12"/>
      <c r="K122" s="12"/>
      <c r="L122" s="12"/>
      <c r="M122" s="12"/>
      <c r="N122" s="35"/>
      <c r="O122" s="35"/>
      <c r="P122" s="35"/>
      <c r="Q122" s="35"/>
      <c r="S122" s="15"/>
      <c r="T122" s="15"/>
    </row>
    <row r="123" spans="1:20" s="8" customFormat="1" x14ac:dyDescent="0.2">
      <c r="A123" s="11"/>
      <c r="B123" s="11"/>
      <c r="C123" s="11"/>
      <c r="D123" s="4"/>
      <c r="E123" s="15"/>
      <c r="F123" s="15"/>
      <c r="G123" s="15"/>
      <c r="H123" s="12"/>
      <c r="I123" s="12"/>
      <c r="J123" s="12"/>
      <c r="K123" s="12"/>
      <c r="L123" s="12"/>
      <c r="M123" s="12"/>
      <c r="N123" s="35"/>
      <c r="O123" s="35"/>
      <c r="P123" s="35"/>
      <c r="Q123" s="35"/>
      <c r="S123" s="15"/>
      <c r="T123" s="15"/>
    </row>
    <row r="124" spans="1:20" s="8" customFormat="1" x14ac:dyDescent="0.2">
      <c r="A124" s="11"/>
      <c r="B124" s="11"/>
      <c r="C124" s="11"/>
      <c r="D124" s="4"/>
      <c r="E124" s="15"/>
      <c r="F124" s="15"/>
      <c r="G124" s="15"/>
      <c r="H124" s="12"/>
      <c r="I124" s="12"/>
      <c r="J124" s="12"/>
      <c r="K124" s="12"/>
      <c r="L124" s="12"/>
      <c r="M124" s="12"/>
      <c r="N124" s="35"/>
      <c r="O124" s="35"/>
      <c r="P124" s="35"/>
      <c r="Q124" s="35"/>
      <c r="S124" s="15"/>
      <c r="T124" s="15"/>
    </row>
    <row r="125" spans="1:20" s="8" customFormat="1" x14ac:dyDescent="0.2">
      <c r="A125" s="11"/>
      <c r="B125" s="11"/>
      <c r="C125" s="11"/>
      <c r="D125" s="4"/>
      <c r="E125" s="15"/>
      <c r="F125" s="15"/>
      <c r="G125" s="15"/>
      <c r="H125" s="12"/>
      <c r="I125" s="12"/>
      <c r="J125" s="12"/>
      <c r="K125" s="12"/>
      <c r="L125" s="12"/>
      <c r="M125" s="12"/>
      <c r="N125" s="35"/>
      <c r="O125" s="35"/>
      <c r="P125" s="35"/>
      <c r="Q125" s="35"/>
      <c r="S125" s="15"/>
      <c r="T125" s="15"/>
    </row>
    <row r="126" spans="1:20" s="8" customFormat="1" x14ac:dyDescent="0.2">
      <c r="A126" s="11"/>
      <c r="B126" s="11"/>
      <c r="C126" s="11"/>
      <c r="D126" s="4"/>
      <c r="E126" s="15"/>
      <c r="F126" s="15"/>
      <c r="G126" s="15"/>
      <c r="H126" s="12"/>
      <c r="I126" s="12"/>
      <c r="J126" s="12"/>
      <c r="K126" s="12"/>
      <c r="L126" s="12"/>
      <c r="M126" s="12"/>
      <c r="N126" s="35"/>
      <c r="O126" s="35"/>
      <c r="P126" s="35"/>
      <c r="Q126" s="35"/>
      <c r="S126" s="15"/>
      <c r="T126" s="15"/>
    </row>
    <row r="127" spans="1:20" s="8" customFormat="1" x14ac:dyDescent="0.2">
      <c r="A127" s="11"/>
      <c r="B127" s="11"/>
      <c r="C127" s="11"/>
      <c r="D127" s="4"/>
      <c r="E127" s="15"/>
      <c r="F127" s="15"/>
      <c r="G127" s="15"/>
      <c r="H127" s="12"/>
      <c r="I127" s="12"/>
      <c r="J127" s="12"/>
      <c r="K127" s="12"/>
      <c r="L127" s="12"/>
      <c r="M127" s="12"/>
      <c r="N127" s="35"/>
      <c r="O127" s="35"/>
      <c r="P127" s="35"/>
      <c r="Q127" s="35"/>
      <c r="S127" s="15"/>
      <c r="T127" s="15"/>
    </row>
    <row r="128" spans="1:20" s="8" customFormat="1" x14ac:dyDescent="0.2">
      <c r="A128" s="11"/>
      <c r="B128" s="11"/>
      <c r="C128" s="11"/>
      <c r="D128" s="4"/>
      <c r="E128" s="15"/>
      <c r="F128" s="15"/>
      <c r="G128" s="15"/>
      <c r="H128" s="12"/>
      <c r="I128" s="12"/>
      <c r="J128" s="12"/>
      <c r="K128" s="12"/>
      <c r="L128" s="12"/>
      <c r="M128" s="12"/>
      <c r="N128" s="35"/>
      <c r="O128" s="35"/>
      <c r="P128" s="35"/>
      <c r="Q128" s="35"/>
      <c r="S128" s="15"/>
      <c r="T128" s="15"/>
    </row>
    <row r="129" spans="1:20" s="8" customFormat="1" x14ac:dyDescent="0.2">
      <c r="A129" s="11"/>
      <c r="B129" s="11"/>
      <c r="C129" s="11"/>
      <c r="D129" s="4"/>
      <c r="E129" s="15"/>
      <c r="F129" s="15"/>
      <c r="G129" s="15"/>
      <c r="H129" s="12"/>
      <c r="I129" s="12"/>
      <c r="J129" s="12"/>
      <c r="K129" s="12"/>
      <c r="L129" s="12"/>
      <c r="M129" s="12"/>
      <c r="N129" s="35"/>
      <c r="O129" s="35"/>
      <c r="P129" s="35"/>
      <c r="Q129" s="35"/>
      <c r="S129" s="15"/>
      <c r="T129" s="15"/>
    </row>
    <row r="130" spans="1:20" s="8" customFormat="1" x14ac:dyDescent="0.2">
      <c r="A130" s="11"/>
      <c r="B130" s="11"/>
      <c r="C130" s="11"/>
      <c r="D130" s="4"/>
      <c r="E130" s="15"/>
      <c r="F130" s="15"/>
      <c r="G130" s="15"/>
      <c r="H130" s="12"/>
      <c r="I130" s="12"/>
      <c r="J130" s="12"/>
      <c r="K130" s="12"/>
      <c r="L130" s="12"/>
      <c r="M130" s="12"/>
      <c r="N130" s="35"/>
      <c r="O130" s="35"/>
      <c r="P130" s="35"/>
      <c r="Q130" s="35"/>
      <c r="S130" s="15"/>
      <c r="T130" s="15"/>
    </row>
    <row r="131" spans="1:20" s="8" customFormat="1" x14ac:dyDescent="0.2">
      <c r="A131" s="11"/>
      <c r="B131" s="11"/>
      <c r="C131" s="11"/>
      <c r="D131" s="4"/>
      <c r="E131" s="15"/>
      <c r="F131" s="15"/>
      <c r="G131" s="15"/>
      <c r="H131" s="12"/>
      <c r="I131" s="12"/>
      <c r="J131" s="12"/>
      <c r="K131" s="12"/>
      <c r="L131" s="12"/>
      <c r="M131" s="12"/>
      <c r="N131" s="35"/>
      <c r="O131" s="35"/>
      <c r="P131" s="35"/>
      <c r="Q131" s="35"/>
      <c r="S131" s="15"/>
      <c r="T131" s="15"/>
    </row>
    <row r="132" spans="1:20" s="8" customFormat="1" x14ac:dyDescent="0.2">
      <c r="A132" s="11"/>
      <c r="B132" s="11"/>
      <c r="C132" s="11"/>
      <c r="D132" s="4"/>
      <c r="E132" s="15"/>
      <c r="F132" s="15"/>
      <c r="G132" s="15"/>
      <c r="H132" s="12"/>
      <c r="I132" s="12"/>
      <c r="J132" s="12"/>
      <c r="K132" s="12"/>
      <c r="L132" s="12"/>
      <c r="M132" s="12"/>
      <c r="N132" s="35"/>
      <c r="O132" s="35"/>
      <c r="P132" s="35"/>
      <c r="Q132" s="35"/>
      <c r="S132" s="15"/>
      <c r="T132" s="15"/>
    </row>
    <row r="133" spans="1:20" s="8" customFormat="1" x14ac:dyDescent="0.2">
      <c r="A133" s="11"/>
      <c r="B133" s="11"/>
      <c r="C133" s="11"/>
      <c r="D133" s="4"/>
      <c r="E133" s="15"/>
      <c r="F133" s="15"/>
      <c r="G133" s="15"/>
      <c r="H133" s="12"/>
      <c r="I133" s="12"/>
      <c r="J133" s="12"/>
      <c r="K133" s="12"/>
      <c r="L133" s="12"/>
      <c r="M133" s="12"/>
      <c r="N133" s="35"/>
      <c r="O133" s="35"/>
      <c r="P133" s="35"/>
      <c r="Q133" s="35"/>
      <c r="S133" s="15"/>
      <c r="T133" s="15"/>
    </row>
    <row r="134" spans="1:20" s="8" customFormat="1" x14ac:dyDescent="0.2">
      <c r="A134" s="11"/>
      <c r="B134" s="11"/>
      <c r="C134" s="11"/>
      <c r="D134" s="4"/>
      <c r="E134" s="15"/>
      <c r="F134" s="15"/>
      <c r="G134" s="15"/>
      <c r="H134" s="15"/>
      <c r="I134" s="15"/>
      <c r="J134" s="15"/>
      <c r="K134" s="15"/>
      <c r="L134" s="15"/>
      <c r="M134" s="15"/>
      <c r="S134" s="15"/>
      <c r="T134" s="15"/>
    </row>
    <row r="135" spans="1:20" x14ac:dyDescent="0.2">
      <c r="D135" s="4"/>
    </row>
    <row r="136" spans="1:20" x14ac:dyDescent="0.2">
      <c r="D136" s="4"/>
    </row>
    <row r="137" spans="1:20" x14ac:dyDescent="0.2">
      <c r="D137" s="4"/>
    </row>
    <row r="138" spans="1:20" x14ac:dyDescent="0.2">
      <c r="D138" s="4"/>
    </row>
    <row r="139" spans="1:20" x14ac:dyDescent="0.2">
      <c r="D139" s="4"/>
    </row>
    <row r="140" spans="1:20" x14ac:dyDescent="0.2">
      <c r="D140" s="4"/>
    </row>
    <row r="141" spans="1:20" x14ac:dyDescent="0.2">
      <c r="D141" s="4"/>
    </row>
    <row r="142" spans="1:20" x14ac:dyDescent="0.2">
      <c r="D142" s="4"/>
    </row>
    <row r="143" spans="1:20" x14ac:dyDescent="0.2">
      <c r="D143" s="4"/>
    </row>
    <row r="144" spans="1:20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</sheetData>
  <mergeCells count="35">
    <mergeCell ref="L67:S67"/>
    <mergeCell ref="L68:S68"/>
    <mergeCell ref="L69:S69"/>
    <mergeCell ref="K70:R70"/>
    <mergeCell ref="K71:R71"/>
    <mergeCell ref="L62:S62"/>
    <mergeCell ref="L63:S63"/>
    <mergeCell ref="L64:S64"/>
    <mergeCell ref="L65:S65"/>
    <mergeCell ref="L66:S66"/>
    <mergeCell ref="B67:I67"/>
    <mergeCell ref="B68:I68"/>
    <mergeCell ref="B70:I70"/>
    <mergeCell ref="B69:I69"/>
    <mergeCell ref="B62:I62"/>
    <mergeCell ref="B63:I63"/>
    <mergeCell ref="B64:I64"/>
    <mergeCell ref="B65:I65"/>
    <mergeCell ref="B66:I66"/>
    <mergeCell ref="D35:E35"/>
    <mergeCell ref="D36:E36"/>
    <mergeCell ref="A1:T1"/>
    <mergeCell ref="A2:T2"/>
    <mergeCell ref="A3:T3"/>
    <mergeCell ref="A4:T4"/>
    <mergeCell ref="A5:T5"/>
    <mergeCell ref="A6:T6"/>
    <mergeCell ref="E59:H59"/>
    <mergeCell ref="D37:E37"/>
    <mergeCell ref="D39:E39"/>
    <mergeCell ref="D41:E41"/>
    <mergeCell ref="D55:S55"/>
    <mergeCell ref="E58:H58"/>
    <mergeCell ref="N58:O58"/>
    <mergeCell ref="N59:O59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195"/>
  <sheetViews>
    <sheetView showGridLines="0" topLeftCell="D1" zoomScaleNormal="100" workbookViewId="0">
      <selection activeCell="M24" sqref="M24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53.7109375" style="15" customWidth="1"/>
    <col min="5" max="5" width="16.85546875" style="8" customWidth="1"/>
    <col min="6" max="6" width="20.140625" style="15" customWidth="1"/>
    <col min="7" max="7" width="19" style="15" customWidth="1"/>
    <col min="8" max="8" width="19.7109375" style="15" customWidth="1"/>
    <col min="9" max="9" width="21.7109375" style="15" customWidth="1"/>
    <col min="10" max="10" width="2" style="15" customWidth="1"/>
    <col min="11" max="16384" width="11.42578125" style="15"/>
  </cols>
  <sheetData>
    <row r="1" spans="1:11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1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1" ht="14.25" customHeight="1" x14ac:dyDescent="0.2">
      <c r="A3" s="442" t="s">
        <v>172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1" ht="14.25" customHeight="1" x14ac:dyDescent="0.2">
      <c r="A4" s="442" t="s">
        <v>628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1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1" ht="14.25" customHeight="1" x14ac:dyDescent="0.2">
      <c r="A6" s="456" t="s">
        <v>243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1" x14ac:dyDescent="0.2">
      <c r="A7" s="90"/>
      <c r="B7" s="90"/>
      <c r="C7" s="90"/>
      <c r="D7" s="90"/>
      <c r="E7" s="90"/>
      <c r="F7" s="90"/>
      <c r="G7" s="90"/>
    </row>
    <row r="8" spans="1:11" ht="22.5" hidden="1" x14ac:dyDescent="0.2">
      <c r="A8" s="7" t="s">
        <v>12</v>
      </c>
      <c r="B8" s="7" t="s">
        <v>5</v>
      </c>
      <c r="C8" s="7" t="s">
        <v>36</v>
      </c>
      <c r="D8" s="7" t="s">
        <v>90</v>
      </c>
      <c r="E8" s="7" t="s">
        <v>6</v>
      </c>
      <c r="F8" s="7" t="s">
        <v>20</v>
      </c>
      <c r="G8" s="7" t="s">
        <v>22</v>
      </c>
      <c r="H8" s="7" t="s">
        <v>24</v>
      </c>
      <c r="I8" s="7" t="s">
        <v>25</v>
      </c>
    </row>
    <row r="9" spans="1:11" ht="12.75" customHeight="1" x14ac:dyDescent="0.2">
      <c r="A9" s="7" t="s">
        <v>3</v>
      </c>
      <c r="B9" s="7" t="s">
        <v>3</v>
      </c>
      <c r="C9" s="7" t="s">
        <v>3</v>
      </c>
      <c r="D9" s="84" t="s">
        <v>3</v>
      </c>
      <c r="E9" s="84" t="s">
        <v>165</v>
      </c>
      <c r="F9" s="84" t="s">
        <v>166</v>
      </c>
      <c r="G9" s="85" t="s">
        <v>167</v>
      </c>
      <c r="H9" s="85" t="s">
        <v>168</v>
      </c>
      <c r="I9" s="85" t="s">
        <v>169</v>
      </c>
      <c r="J9" s="86"/>
    </row>
    <row r="10" spans="1:11" ht="12.75" customHeight="1" x14ac:dyDescent="0.2">
      <c r="A10" s="7"/>
      <c r="B10" s="7"/>
      <c r="C10" s="7"/>
      <c r="D10" s="87" t="s">
        <v>39</v>
      </c>
      <c r="E10" s="87">
        <v>1</v>
      </c>
      <c r="F10" s="87">
        <v>2</v>
      </c>
      <c r="G10" s="88">
        <v>3</v>
      </c>
      <c r="H10" s="88" t="s">
        <v>170</v>
      </c>
      <c r="I10" s="88" t="s">
        <v>171</v>
      </c>
      <c r="J10" s="89"/>
    </row>
    <row r="11" spans="1:11" x14ac:dyDescent="0.2">
      <c r="A11" s="7"/>
      <c r="B11" s="7"/>
      <c r="C11" s="7"/>
      <c r="D11" s="7"/>
      <c r="E11" s="7"/>
    </row>
    <row r="12" spans="1:11" ht="14.25" customHeight="1" x14ac:dyDescent="0.2">
      <c r="A12" s="7"/>
      <c r="B12" s="7"/>
      <c r="C12" s="7"/>
      <c r="D12" s="83" t="s">
        <v>91</v>
      </c>
      <c r="E12" s="21">
        <f>+E14+E24</f>
        <v>129076001</v>
      </c>
      <c r="F12" s="21">
        <f t="shared" ref="F12:I12" si="0">+F14+F24</f>
        <v>223597551</v>
      </c>
      <c r="G12" s="21">
        <f t="shared" si="0"/>
        <v>236059096</v>
      </c>
      <c r="H12" s="21">
        <f>+H14+H24</f>
        <v>116614456</v>
      </c>
      <c r="I12" s="21">
        <f t="shared" si="0"/>
        <v>-12461545</v>
      </c>
      <c r="J12" s="21"/>
    </row>
    <row r="13" spans="1:11" x14ac:dyDescent="0.2">
      <c r="A13" s="7"/>
      <c r="B13" s="7"/>
      <c r="C13" s="7"/>
      <c r="D13" s="80"/>
      <c r="E13" s="21"/>
      <c r="F13" s="21"/>
      <c r="G13" s="21"/>
      <c r="H13" s="21"/>
      <c r="I13" s="21"/>
    </row>
    <row r="14" spans="1:11" ht="14.25" customHeight="1" x14ac:dyDescent="0.2">
      <c r="A14" s="18"/>
      <c r="B14" s="18"/>
      <c r="C14" s="18"/>
      <c r="D14" s="20" t="s">
        <v>92</v>
      </c>
      <c r="E14" s="184">
        <f>SUM(E16:E22)</f>
        <v>88675007</v>
      </c>
      <c r="F14" s="184">
        <f>SUM(F16:F22)</f>
        <v>213907098</v>
      </c>
      <c r="G14" s="184">
        <f>SUM(G16:G22)</f>
        <v>236059096</v>
      </c>
      <c r="H14" s="184">
        <f>SUM(H16:H22)</f>
        <v>66523009</v>
      </c>
      <c r="I14" s="184">
        <f>SUM(I16:I22)</f>
        <v>-22151998</v>
      </c>
    </row>
    <row r="15" spans="1:11" x14ac:dyDescent="0.2">
      <c r="A15" s="18"/>
      <c r="B15" s="18"/>
      <c r="C15" s="18"/>
      <c r="D15" s="81"/>
      <c r="E15" s="185"/>
      <c r="F15" s="185"/>
      <c r="G15" s="185"/>
      <c r="H15" s="185"/>
      <c r="I15" s="185"/>
    </row>
    <row r="16" spans="1:11" ht="14.25" customHeight="1" x14ac:dyDescent="0.2">
      <c r="A16" s="11">
        <v>1</v>
      </c>
      <c r="B16" s="11">
        <v>1</v>
      </c>
      <c r="C16" s="11">
        <v>1</v>
      </c>
      <c r="D16" s="82" t="s">
        <v>94</v>
      </c>
      <c r="E16" s="186">
        <v>86350236</v>
      </c>
      <c r="F16" s="186">
        <v>122517059</v>
      </c>
      <c r="G16" s="186">
        <v>143010581</v>
      </c>
      <c r="H16" s="187">
        <v>65856714</v>
      </c>
      <c r="I16" s="187">
        <f t="shared" ref="I16:I22" si="1">H16-E16</f>
        <v>-20493522</v>
      </c>
      <c r="K16" s="159"/>
    </row>
    <row r="17" spans="1:11" ht="14.25" customHeight="1" x14ac:dyDescent="0.2">
      <c r="A17" s="11">
        <v>1</v>
      </c>
      <c r="B17" s="11">
        <v>1</v>
      </c>
      <c r="C17" s="11">
        <v>2</v>
      </c>
      <c r="D17" s="82" t="s">
        <v>96</v>
      </c>
      <c r="E17" s="186">
        <v>26001</v>
      </c>
      <c r="F17" s="186">
        <v>91390039</v>
      </c>
      <c r="G17" s="186">
        <v>91009618</v>
      </c>
      <c r="H17" s="187">
        <v>406422</v>
      </c>
      <c r="I17" s="187">
        <f t="shared" si="1"/>
        <v>380421</v>
      </c>
    </row>
    <row r="18" spans="1:11" ht="14.25" customHeight="1" x14ac:dyDescent="0.2">
      <c r="A18" s="11">
        <v>1</v>
      </c>
      <c r="B18" s="11">
        <v>1</v>
      </c>
      <c r="C18" s="11">
        <v>3</v>
      </c>
      <c r="D18" s="82" t="s">
        <v>98</v>
      </c>
      <c r="E18" s="186">
        <v>2038897</v>
      </c>
      <c r="F18" s="186">
        <v>0</v>
      </c>
      <c r="G18" s="186">
        <v>2038897</v>
      </c>
      <c r="H18" s="187">
        <v>0</v>
      </c>
      <c r="I18" s="187">
        <f t="shared" si="1"/>
        <v>-2038897</v>
      </c>
    </row>
    <row r="19" spans="1:11" ht="14.25" customHeight="1" x14ac:dyDescent="0.2">
      <c r="A19" s="11">
        <v>1</v>
      </c>
      <c r="B19" s="11">
        <v>1</v>
      </c>
      <c r="C19" s="11">
        <v>4</v>
      </c>
      <c r="D19" s="82" t="s">
        <v>100</v>
      </c>
      <c r="E19" s="186">
        <v>259873</v>
      </c>
      <c r="F19" s="186">
        <v>0</v>
      </c>
      <c r="G19" s="186">
        <v>0</v>
      </c>
      <c r="H19" s="187">
        <v>259873</v>
      </c>
      <c r="I19" s="187">
        <f t="shared" si="1"/>
        <v>0</v>
      </c>
    </row>
    <row r="20" spans="1:11" ht="14.25" customHeight="1" x14ac:dyDescent="0.2">
      <c r="A20" s="11">
        <v>1</v>
      </c>
      <c r="B20" s="11">
        <v>1</v>
      </c>
      <c r="C20" s="11">
        <v>5</v>
      </c>
      <c r="D20" s="82" t="s">
        <v>102</v>
      </c>
      <c r="E20" s="186">
        <v>0</v>
      </c>
      <c r="F20" s="186">
        <v>0</v>
      </c>
      <c r="G20" s="186">
        <v>0</v>
      </c>
      <c r="H20" s="187">
        <f t="shared" ref="H20:H22" si="2">E20+F20-G20</f>
        <v>0</v>
      </c>
      <c r="I20" s="187">
        <f t="shared" si="1"/>
        <v>0</v>
      </c>
    </row>
    <row r="21" spans="1:11" ht="14.25" customHeight="1" x14ac:dyDescent="0.2">
      <c r="A21" s="11">
        <v>1</v>
      </c>
      <c r="B21" s="11">
        <v>1</v>
      </c>
      <c r="C21" s="11">
        <v>6</v>
      </c>
      <c r="D21" s="82" t="s">
        <v>104</v>
      </c>
      <c r="E21" s="186">
        <v>0</v>
      </c>
      <c r="F21" s="186">
        <v>0</v>
      </c>
      <c r="G21" s="186">
        <v>0</v>
      </c>
      <c r="H21" s="187">
        <f t="shared" si="2"/>
        <v>0</v>
      </c>
      <c r="I21" s="187">
        <f t="shared" si="1"/>
        <v>0</v>
      </c>
    </row>
    <row r="22" spans="1:11" ht="14.25" customHeight="1" x14ac:dyDescent="0.2">
      <c r="A22" s="11">
        <v>1</v>
      </c>
      <c r="B22" s="11">
        <v>1</v>
      </c>
      <c r="C22" s="11">
        <v>9</v>
      </c>
      <c r="D22" s="82" t="s">
        <v>106</v>
      </c>
      <c r="E22" s="186">
        <v>0</v>
      </c>
      <c r="F22" s="186">
        <v>0</v>
      </c>
      <c r="G22" s="186">
        <v>0</v>
      </c>
      <c r="H22" s="187">
        <f t="shared" si="2"/>
        <v>0</v>
      </c>
      <c r="I22" s="187">
        <f t="shared" si="1"/>
        <v>0</v>
      </c>
    </row>
    <row r="23" spans="1:11" ht="14.25" customHeight="1" x14ac:dyDescent="0.2">
      <c r="A23" s="11" t="s">
        <v>3</v>
      </c>
      <c r="B23" s="11" t="s">
        <v>3</v>
      </c>
      <c r="C23" s="11" t="s">
        <v>3</v>
      </c>
      <c r="D23" s="82"/>
      <c r="E23" s="188"/>
      <c r="F23" s="188"/>
      <c r="G23" s="188"/>
      <c r="H23" s="188"/>
      <c r="I23" s="188"/>
    </row>
    <row r="24" spans="1:11" x14ac:dyDescent="0.2">
      <c r="D24" s="20" t="s">
        <v>111</v>
      </c>
      <c r="E24" s="184">
        <f>SUM(E26:E34)</f>
        <v>40400994</v>
      </c>
      <c r="F24" s="184">
        <f>SUM(F26:F34)</f>
        <v>9690453</v>
      </c>
      <c r="G24" s="184">
        <f>SUM(G26:G34)</f>
        <v>0</v>
      </c>
      <c r="H24" s="184">
        <f>SUM(H26:H34)</f>
        <v>50091447</v>
      </c>
      <c r="I24" s="184">
        <f>SUM(I26:I34)</f>
        <v>9690453</v>
      </c>
    </row>
    <row r="25" spans="1:11" ht="14.25" customHeight="1" x14ac:dyDescent="0.2">
      <c r="D25" s="81"/>
      <c r="E25" s="185"/>
      <c r="F25" s="185"/>
      <c r="G25" s="185"/>
      <c r="H25" s="185"/>
      <c r="I25" s="185"/>
    </row>
    <row r="26" spans="1:11" ht="14.25" customHeight="1" x14ac:dyDescent="0.2">
      <c r="A26" s="11">
        <v>1</v>
      </c>
      <c r="B26" s="11">
        <v>2</v>
      </c>
      <c r="C26" s="11">
        <v>1</v>
      </c>
      <c r="D26" s="82" t="s">
        <v>113</v>
      </c>
      <c r="E26" s="186">
        <v>0</v>
      </c>
      <c r="F26" s="186">
        <v>0</v>
      </c>
      <c r="G26" s="186">
        <v>0</v>
      </c>
      <c r="H26" s="187">
        <f t="shared" ref="H26:H34" si="3">E26+F26-G26</f>
        <v>0</v>
      </c>
      <c r="I26" s="187">
        <f t="shared" ref="I26:I34" si="4">H26-E26</f>
        <v>0</v>
      </c>
    </row>
    <row r="27" spans="1:11" ht="14.25" customHeight="1" x14ac:dyDescent="0.2">
      <c r="A27" s="11">
        <v>1</v>
      </c>
      <c r="B27" s="11">
        <v>2</v>
      </c>
      <c r="C27" s="11">
        <v>2</v>
      </c>
      <c r="D27" s="82" t="s">
        <v>115</v>
      </c>
      <c r="E27" s="186">
        <v>7326</v>
      </c>
      <c r="F27" s="186">
        <v>0</v>
      </c>
      <c r="G27" s="186">
        <v>0</v>
      </c>
      <c r="H27" s="187">
        <f t="shared" si="3"/>
        <v>7326</v>
      </c>
      <c r="I27" s="187">
        <f t="shared" si="4"/>
        <v>0</v>
      </c>
    </row>
    <row r="28" spans="1:11" ht="14.25" customHeight="1" x14ac:dyDescent="0.2">
      <c r="A28" s="11">
        <v>1</v>
      </c>
      <c r="B28" s="11">
        <v>2</v>
      </c>
      <c r="C28" s="11">
        <v>3</v>
      </c>
      <c r="D28" s="82" t="s">
        <v>117</v>
      </c>
      <c r="E28" s="186">
        <v>1733527</v>
      </c>
      <c r="F28" s="186">
        <v>8495200</v>
      </c>
      <c r="G28" s="186">
        <v>0</v>
      </c>
      <c r="H28" s="187">
        <f t="shared" si="3"/>
        <v>10228727</v>
      </c>
      <c r="I28" s="187">
        <f t="shared" si="4"/>
        <v>8495200</v>
      </c>
    </row>
    <row r="29" spans="1:11" ht="14.25" customHeight="1" x14ac:dyDescent="0.2">
      <c r="A29" s="11">
        <v>1</v>
      </c>
      <c r="B29" s="11">
        <v>2</v>
      </c>
      <c r="C29" s="11">
        <v>4</v>
      </c>
      <c r="D29" s="82" t="s">
        <v>164</v>
      </c>
      <c r="E29" s="186">
        <v>38660141</v>
      </c>
      <c r="F29" s="186">
        <v>1195253</v>
      </c>
      <c r="G29" s="186">
        <v>0</v>
      </c>
      <c r="H29" s="187">
        <f t="shared" si="3"/>
        <v>39855394</v>
      </c>
      <c r="I29" s="187">
        <f t="shared" si="4"/>
        <v>1195253</v>
      </c>
    </row>
    <row r="30" spans="1:11" ht="14.25" customHeight="1" x14ac:dyDescent="0.2">
      <c r="A30" s="11">
        <v>1</v>
      </c>
      <c r="B30" s="11">
        <v>2</v>
      </c>
      <c r="C30" s="11">
        <v>5</v>
      </c>
      <c r="D30" s="82" t="s">
        <v>121</v>
      </c>
      <c r="E30" s="186">
        <v>0</v>
      </c>
      <c r="F30" s="186">
        <v>0</v>
      </c>
      <c r="G30" s="186">
        <v>0</v>
      </c>
      <c r="H30" s="187">
        <f t="shared" si="3"/>
        <v>0</v>
      </c>
      <c r="I30" s="187">
        <f t="shared" si="4"/>
        <v>0</v>
      </c>
      <c r="K30" s="159"/>
    </row>
    <row r="31" spans="1:11" ht="14.25" customHeight="1" x14ac:dyDescent="0.2">
      <c r="A31" s="11">
        <v>1</v>
      </c>
      <c r="B31" s="11">
        <v>2</v>
      </c>
      <c r="C31" s="11">
        <v>6</v>
      </c>
      <c r="D31" s="82" t="s">
        <v>123</v>
      </c>
      <c r="E31" s="186">
        <v>0</v>
      </c>
      <c r="F31" s="186">
        <v>0</v>
      </c>
      <c r="G31" s="186">
        <v>0</v>
      </c>
      <c r="H31" s="187">
        <f t="shared" si="3"/>
        <v>0</v>
      </c>
      <c r="I31" s="187">
        <f t="shared" si="4"/>
        <v>0</v>
      </c>
    </row>
    <row r="32" spans="1:11" ht="14.25" customHeight="1" x14ac:dyDescent="0.2">
      <c r="A32" s="11">
        <v>1</v>
      </c>
      <c r="B32" s="11">
        <v>2</v>
      </c>
      <c r="C32" s="11">
        <v>7</v>
      </c>
      <c r="D32" s="82" t="s">
        <v>125</v>
      </c>
      <c r="E32" s="186">
        <v>0</v>
      </c>
      <c r="F32" s="186">
        <v>0</v>
      </c>
      <c r="G32" s="186">
        <v>0</v>
      </c>
      <c r="H32" s="187">
        <f t="shared" si="3"/>
        <v>0</v>
      </c>
      <c r="I32" s="187">
        <f t="shared" si="4"/>
        <v>0</v>
      </c>
    </row>
    <row r="33" spans="1:10" ht="14.25" customHeight="1" x14ac:dyDescent="0.2">
      <c r="A33" s="11">
        <v>1</v>
      </c>
      <c r="B33" s="11">
        <v>2</v>
      </c>
      <c r="C33" s="11">
        <v>8</v>
      </c>
      <c r="D33" s="82" t="s">
        <v>126</v>
      </c>
      <c r="E33" s="186">
        <v>0</v>
      </c>
      <c r="F33" s="186">
        <v>0</v>
      </c>
      <c r="G33" s="186">
        <v>0</v>
      </c>
      <c r="H33" s="187">
        <f t="shared" si="3"/>
        <v>0</v>
      </c>
      <c r="I33" s="187">
        <f t="shared" si="4"/>
        <v>0</v>
      </c>
    </row>
    <row r="34" spans="1:10" ht="14.25" customHeight="1" x14ac:dyDescent="0.2">
      <c r="A34" s="11">
        <v>1</v>
      </c>
      <c r="B34" s="11">
        <v>2</v>
      </c>
      <c r="C34" s="11">
        <v>9</v>
      </c>
      <c r="D34" s="82" t="s">
        <v>128</v>
      </c>
      <c r="E34" s="186">
        <v>0</v>
      </c>
      <c r="F34" s="186">
        <v>0</v>
      </c>
      <c r="G34" s="186">
        <v>0</v>
      </c>
      <c r="H34" s="187">
        <f t="shared" si="3"/>
        <v>0</v>
      </c>
      <c r="I34" s="187">
        <f t="shared" si="4"/>
        <v>0</v>
      </c>
    </row>
    <row r="35" spans="1:10" x14ac:dyDescent="0.2">
      <c r="D35" s="82"/>
      <c r="E35" s="188"/>
      <c r="F35" s="185"/>
      <c r="G35" s="185"/>
      <c r="H35" s="185"/>
      <c r="I35" s="185"/>
    </row>
    <row r="36" spans="1:10" ht="14.25" customHeight="1" x14ac:dyDescent="0.2">
      <c r="D36" s="83" t="s">
        <v>132</v>
      </c>
      <c r="E36" s="184">
        <f>E14+E24</f>
        <v>129076001</v>
      </c>
      <c r="F36" s="184">
        <f>F14+F24</f>
        <v>223597551</v>
      </c>
      <c r="G36" s="184">
        <f>G14+G24</f>
        <v>236059096</v>
      </c>
      <c r="H36" s="184">
        <f>H14+H24</f>
        <v>116614456</v>
      </c>
      <c r="I36" s="184">
        <f>I14+I24</f>
        <v>-12461545</v>
      </c>
      <c r="J36" s="21"/>
    </row>
    <row r="37" spans="1:10" x14ac:dyDescent="0.2">
      <c r="D37" s="61"/>
      <c r="E37" s="61"/>
      <c r="F37" s="61"/>
      <c r="G37" s="60"/>
      <c r="H37" s="159"/>
    </row>
    <row r="38" spans="1:10" x14ac:dyDescent="0.2">
      <c r="D38" s="36"/>
      <c r="E38" s="54"/>
      <c r="F38" s="54"/>
      <c r="G38" s="161"/>
    </row>
    <row r="39" spans="1:10" x14ac:dyDescent="0.2">
      <c r="D39" s="435" t="s">
        <v>147</v>
      </c>
      <c r="E39" s="435"/>
      <c r="F39" s="435"/>
      <c r="G39" s="56"/>
    </row>
    <row r="40" spans="1:10" x14ac:dyDescent="0.2">
      <c r="D40" s="36"/>
      <c r="E40" s="54"/>
      <c r="F40" s="54"/>
      <c r="G40" s="56"/>
    </row>
    <row r="41" spans="1:10" x14ac:dyDescent="0.2">
      <c r="D41" s="36"/>
      <c r="E41" s="54"/>
      <c r="F41" s="54"/>
      <c r="G41" s="455"/>
      <c r="H41" s="455"/>
    </row>
    <row r="42" spans="1:10" x14ac:dyDescent="0.2">
      <c r="D42" s="182" t="s">
        <v>245</v>
      </c>
      <c r="E42" s="38"/>
      <c r="F42" s="54"/>
      <c r="G42" s="437" t="s">
        <v>615</v>
      </c>
      <c r="H42" s="437"/>
    </row>
    <row r="43" spans="1:10" ht="14.25" customHeight="1" x14ac:dyDescent="0.2">
      <c r="D43" s="183" t="s">
        <v>246</v>
      </c>
      <c r="E43" s="38"/>
      <c r="F43" s="54"/>
      <c r="G43" s="438" t="s">
        <v>247</v>
      </c>
      <c r="H43" s="438"/>
    </row>
    <row r="44" spans="1:10" x14ac:dyDescent="0.2">
      <c r="D44" s="4"/>
    </row>
    <row r="45" spans="1:10" x14ac:dyDescent="0.2">
      <c r="A45" s="13" t="s">
        <v>23</v>
      </c>
      <c r="D45" s="4"/>
      <c r="E45" s="12"/>
      <c r="F45" s="12"/>
    </row>
    <row r="46" spans="1:10" ht="14.25" customHeight="1" x14ac:dyDescent="0.2">
      <c r="A46" s="18" t="s">
        <v>12</v>
      </c>
      <c r="B46" s="454" t="s">
        <v>13</v>
      </c>
      <c r="C46" s="454"/>
      <c r="D46" s="454"/>
      <c r="E46" s="454"/>
      <c r="F46" s="454"/>
      <c r="G46" s="454"/>
      <c r="H46" s="454"/>
    </row>
    <row r="47" spans="1:10" ht="14.25" customHeight="1" x14ac:dyDescent="0.2">
      <c r="A47" s="18" t="s">
        <v>5</v>
      </c>
      <c r="B47" s="454" t="s">
        <v>14</v>
      </c>
      <c r="C47" s="454"/>
      <c r="D47" s="454"/>
      <c r="E47" s="454"/>
      <c r="F47" s="454"/>
      <c r="G47" s="454"/>
      <c r="H47" s="454"/>
    </row>
    <row r="48" spans="1:10" ht="14.25" customHeight="1" x14ac:dyDescent="0.2">
      <c r="A48" s="18" t="s">
        <v>15</v>
      </c>
      <c r="B48" s="454" t="s">
        <v>16</v>
      </c>
      <c r="C48" s="454"/>
      <c r="D48" s="454"/>
      <c r="E48" s="454"/>
      <c r="F48" s="454"/>
      <c r="G48" s="454"/>
      <c r="H48" s="454"/>
    </row>
    <row r="49" spans="1:8" ht="14.25" customHeight="1" x14ac:dyDescent="0.2">
      <c r="A49" s="18" t="s">
        <v>17</v>
      </c>
      <c r="B49" s="454" t="s">
        <v>19</v>
      </c>
      <c r="C49" s="454"/>
      <c r="D49" s="454"/>
      <c r="E49" s="454"/>
      <c r="F49" s="454"/>
      <c r="G49" s="454"/>
      <c r="H49" s="454"/>
    </row>
    <row r="50" spans="1:8" ht="14.25" customHeight="1" x14ac:dyDescent="0.2">
      <c r="A50" s="18" t="s">
        <v>18</v>
      </c>
      <c r="B50" s="454" t="s">
        <v>30</v>
      </c>
      <c r="C50" s="454"/>
      <c r="D50" s="454"/>
      <c r="E50" s="454"/>
      <c r="F50" s="454"/>
      <c r="G50" s="454"/>
      <c r="H50" s="454"/>
    </row>
    <row r="51" spans="1:8" ht="14.25" customHeight="1" x14ac:dyDescent="0.2">
      <c r="A51" s="18" t="s">
        <v>20</v>
      </c>
      <c r="B51" s="454" t="s">
        <v>31</v>
      </c>
      <c r="C51" s="454"/>
      <c r="D51" s="454"/>
      <c r="E51" s="454"/>
      <c r="F51" s="454"/>
      <c r="G51" s="454"/>
      <c r="H51" s="454"/>
    </row>
    <row r="52" spans="1:8" ht="14.25" customHeight="1" x14ac:dyDescent="0.2">
      <c r="A52" s="18" t="s">
        <v>22</v>
      </c>
      <c r="B52" s="454" t="s">
        <v>32</v>
      </c>
      <c r="C52" s="454"/>
      <c r="D52" s="454"/>
      <c r="E52" s="454"/>
      <c r="F52" s="454"/>
      <c r="G52" s="454"/>
      <c r="H52" s="454"/>
    </row>
    <row r="53" spans="1:8" ht="14.25" customHeight="1" x14ac:dyDescent="0.2">
      <c r="A53" s="18" t="s">
        <v>24</v>
      </c>
      <c r="B53" s="454" t="s">
        <v>173</v>
      </c>
      <c r="C53" s="454"/>
      <c r="D53" s="454"/>
      <c r="E53" s="454"/>
      <c r="F53" s="454"/>
      <c r="G53" s="454"/>
      <c r="H53" s="454"/>
    </row>
    <row r="54" spans="1:8" ht="14.25" customHeight="1" x14ac:dyDescent="0.2">
      <c r="A54" s="18" t="s">
        <v>25</v>
      </c>
      <c r="B54" s="454" t="s">
        <v>174</v>
      </c>
      <c r="C54" s="454"/>
      <c r="D54" s="454"/>
      <c r="E54" s="454"/>
      <c r="F54" s="454"/>
      <c r="G54" s="454"/>
      <c r="H54" s="454"/>
    </row>
    <row r="55" spans="1:8" s="8" customFormat="1" ht="14.25" customHeight="1" x14ac:dyDescent="0.2">
      <c r="A55" s="11"/>
      <c r="B55" s="454" t="s">
        <v>3</v>
      </c>
      <c r="C55" s="454"/>
      <c r="D55" s="454"/>
      <c r="E55" s="454"/>
      <c r="F55" s="454"/>
      <c r="G55" s="454"/>
      <c r="H55" s="454"/>
    </row>
    <row r="56" spans="1:8" s="8" customFormat="1" x14ac:dyDescent="0.2">
      <c r="A56" s="11"/>
      <c r="B56" s="11"/>
      <c r="C56" s="11"/>
      <c r="D56" s="4"/>
      <c r="F56" s="15"/>
      <c r="G56" s="15"/>
    </row>
    <row r="57" spans="1:8" s="8" customFormat="1" x14ac:dyDescent="0.2">
      <c r="A57" s="11"/>
      <c r="B57" s="11"/>
      <c r="C57" s="11"/>
      <c r="D57" s="4"/>
      <c r="F57" s="15"/>
      <c r="G57" s="15"/>
    </row>
    <row r="58" spans="1:8" s="8" customFormat="1" x14ac:dyDescent="0.2">
      <c r="A58" s="11"/>
      <c r="B58" s="11"/>
      <c r="C58" s="11"/>
      <c r="D58" s="4"/>
      <c r="F58" s="15"/>
      <c r="G58" s="15"/>
    </row>
    <row r="59" spans="1:8" s="8" customFormat="1" x14ac:dyDescent="0.2">
      <c r="A59" s="11"/>
      <c r="B59" s="11"/>
      <c r="C59" s="11"/>
      <c r="D59" s="4"/>
      <c r="F59" s="15"/>
      <c r="G59" s="15"/>
    </row>
    <row r="60" spans="1:8" s="8" customFormat="1" x14ac:dyDescent="0.2">
      <c r="A60" s="11"/>
      <c r="B60" s="11"/>
      <c r="C60" s="11"/>
      <c r="D60" s="4"/>
      <c r="F60" s="15"/>
      <c r="G60" s="15"/>
    </row>
    <row r="61" spans="1:8" s="8" customFormat="1" x14ac:dyDescent="0.2">
      <c r="A61" s="11"/>
      <c r="B61" s="11"/>
      <c r="C61" s="11"/>
      <c r="D61" s="4"/>
      <c r="F61" s="15"/>
      <c r="G61" s="15"/>
    </row>
    <row r="62" spans="1:8" s="8" customFormat="1" x14ac:dyDescent="0.2">
      <c r="A62" s="11"/>
      <c r="B62" s="11"/>
      <c r="C62" s="11"/>
      <c r="D62" s="4"/>
      <c r="F62" s="15"/>
      <c r="G62" s="15"/>
    </row>
    <row r="63" spans="1:8" s="8" customFormat="1" x14ac:dyDescent="0.2">
      <c r="A63" s="11"/>
      <c r="B63" s="11"/>
      <c r="C63" s="11"/>
      <c r="D63" s="4"/>
      <c r="F63" s="15"/>
      <c r="G63" s="15"/>
    </row>
    <row r="64" spans="1:8" s="8" customFormat="1" x14ac:dyDescent="0.2">
      <c r="A64" s="11"/>
      <c r="B64" s="11"/>
      <c r="C64" s="11"/>
      <c r="D64" s="4"/>
      <c r="F64" s="15"/>
      <c r="G64" s="15"/>
    </row>
    <row r="65" spans="1:7" s="8" customFormat="1" x14ac:dyDescent="0.2">
      <c r="A65" s="11"/>
      <c r="B65" s="11"/>
      <c r="C65" s="11"/>
      <c r="D65" s="4"/>
      <c r="F65" s="15"/>
      <c r="G65" s="15"/>
    </row>
    <row r="66" spans="1:7" s="8" customFormat="1" x14ac:dyDescent="0.2">
      <c r="A66" s="11"/>
      <c r="B66" s="11"/>
      <c r="C66" s="11"/>
      <c r="D66" s="4"/>
      <c r="F66" s="15"/>
      <c r="G66" s="15"/>
    </row>
    <row r="67" spans="1:7" s="8" customFormat="1" x14ac:dyDescent="0.2">
      <c r="A67" s="11"/>
      <c r="B67" s="11"/>
      <c r="C67" s="11"/>
      <c r="D67" s="4"/>
      <c r="F67" s="15"/>
      <c r="G67" s="15"/>
    </row>
    <row r="68" spans="1:7" s="8" customFormat="1" x14ac:dyDescent="0.2">
      <c r="A68" s="11"/>
      <c r="B68" s="11"/>
      <c r="C68" s="11"/>
      <c r="D68" s="4"/>
      <c r="F68" s="15"/>
      <c r="G68" s="15"/>
    </row>
    <row r="69" spans="1:7" s="8" customFormat="1" x14ac:dyDescent="0.2">
      <c r="A69" s="11"/>
      <c r="B69" s="11"/>
      <c r="C69" s="11"/>
      <c r="D69" s="4"/>
      <c r="F69" s="15"/>
      <c r="G69" s="15"/>
    </row>
    <row r="70" spans="1:7" s="8" customFormat="1" x14ac:dyDescent="0.2">
      <c r="A70" s="11"/>
      <c r="B70" s="11"/>
      <c r="C70" s="11"/>
      <c r="D70" s="4"/>
      <c r="F70" s="15"/>
      <c r="G70" s="15"/>
    </row>
    <row r="71" spans="1:7" s="8" customFormat="1" x14ac:dyDescent="0.2">
      <c r="A71" s="11"/>
      <c r="B71" s="11"/>
      <c r="C71" s="11"/>
      <c r="D71" s="4"/>
      <c r="F71" s="15"/>
      <c r="G71" s="15"/>
    </row>
    <row r="72" spans="1:7" s="8" customFormat="1" x14ac:dyDescent="0.2">
      <c r="A72" s="11"/>
      <c r="B72" s="11"/>
      <c r="C72" s="11"/>
      <c r="D72" s="4"/>
      <c r="F72" s="15"/>
      <c r="G72" s="15"/>
    </row>
    <row r="73" spans="1:7" s="8" customFormat="1" x14ac:dyDescent="0.2">
      <c r="A73" s="11"/>
      <c r="B73" s="11"/>
      <c r="C73" s="11"/>
      <c r="D73" s="4"/>
      <c r="F73" s="15"/>
      <c r="G73" s="15"/>
    </row>
    <row r="74" spans="1:7" s="8" customFormat="1" x14ac:dyDescent="0.2">
      <c r="A74" s="11"/>
      <c r="B74" s="11"/>
      <c r="C74" s="11"/>
      <c r="D74" s="4"/>
      <c r="F74" s="15"/>
      <c r="G74" s="15"/>
    </row>
    <row r="75" spans="1:7" s="8" customFormat="1" x14ac:dyDescent="0.2">
      <c r="A75" s="11"/>
      <c r="B75" s="11"/>
      <c r="C75" s="11"/>
      <c r="D75" s="4"/>
      <c r="F75" s="15"/>
      <c r="G75" s="15"/>
    </row>
    <row r="76" spans="1:7" s="8" customFormat="1" x14ac:dyDescent="0.2">
      <c r="A76" s="11"/>
      <c r="B76" s="11"/>
      <c r="C76" s="11"/>
      <c r="D76" s="4"/>
      <c r="F76" s="15"/>
      <c r="G76" s="15"/>
    </row>
    <row r="77" spans="1:7" s="8" customFormat="1" x14ac:dyDescent="0.2">
      <c r="A77" s="11"/>
      <c r="B77" s="11"/>
      <c r="C77" s="11"/>
      <c r="D77" s="4"/>
      <c r="F77" s="15"/>
      <c r="G77" s="15"/>
    </row>
    <row r="78" spans="1:7" s="8" customFormat="1" x14ac:dyDescent="0.2">
      <c r="A78" s="11"/>
      <c r="B78" s="11"/>
      <c r="C78" s="11"/>
      <c r="D78" s="4"/>
      <c r="F78" s="15"/>
      <c r="G78" s="15"/>
    </row>
    <row r="79" spans="1:7" s="8" customFormat="1" x14ac:dyDescent="0.2">
      <c r="A79" s="11"/>
      <c r="B79" s="11"/>
      <c r="C79" s="11"/>
      <c r="D79" s="4"/>
      <c r="F79" s="15"/>
      <c r="G79" s="15"/>
    </row>
    <row r="80" spans="1:7" s="8" customFormat="1" x14ac:dyDescent="0.2">
      <c r="A80" s="11"/>
      <c r="B80" s="11"/>
      <c r="C80" s="11"/>
      <c r="D80" s="4"/>
      <c r="F80" s="15"/>
      <c r="G80" s="15"/>
    </row>
    <row r="81" spans="1:7" s="8" customFormat="1" x14ac:dyDescent="0.2">
      <c r="A81" s="11"/>
      <c r="B81" s="11"/>
      <c r="C81" s="11"/>
      <c r="D81" s="4"/>
      <c r="F81" s="15"/>
      <c r="G81" s="15"/>
    </row>
    <row r="82" spans="1:7" s="8" customFormat="1" x14ac:dyDescent="0.2">
      <c r="A82" s="11"/>
      <c r="B82" s="11"/>
      <c r="C82" s="11"/>
      <c r="D82" s="4"/>
      <c r="F82" s="15"/>
      <c r="G82" s="15"/>
    </row>
    <row r="83" spans="1:7" s="8" customFormat="1" x14ac:dyDescent="0.2">
      <c r="A83" s="11"/>
      <c r="B83" s="11"/>
      <c r="C83" s="11"/>
      <c r="D83" s="4"/>
      <c r="F83" s="15"/>
      <c r="G83" s="15"/>
    </row>
    <row r="84" spans="1:7" s="8" customFormat="1" x14ac:dyDescent="0.2">
      <c r="A84" s="11"/>
      <c r="B84" s="11"/>
      <c r="C84" s="11"/>
      <c r="D84" s="4"/>
      <c r="F84" s="15"/>
      <c r="G84" s="15"/>
    </row>
    <row r="85" spans="1:7" s="8" customFormat="1" x14ac:dyDescent="0.2">
      <c r="A85" s="11"/>
      <c r="B85" s="11"/>
      <c r="C85" s="11"/>
      <c r="D85" s="4"/>
      <c r="F85" s="15"/>
      <c r="G85" s="15"/>
    </row>
    <row r="86" spans="1:7" s="8" customFormat="1" x14ac:dyDescent="0.2">
      <c r="A86" s="11"/>
      <c r="B86" s="11"/>
      <c r="C86" s="11"/>
      <c r="D86" s="4"/>
      <c r="F86" s="15"/>
      <c r="G86" s="15"/>
    </row>
    <row r="87" spans="1:7" s="8" customFormat="1" x14ac:dyDescent="0.2">
      <c r="A87" s="11"/>
      <c r="B87" s="11"/>
      <c r="C87" s="11"/>
      <c r="D87" s="4"/>
      <c r="F87" s="15"/>
      <c r="G87" s="15"/>
    </row>
    <row r="88" spans="1:7" s="8" customFormat="1" x14ac:dyDescent="0.2">
      <c r="A88" s="11"/>
      <c r="B88" s="11"/>
      <c r="C88" s="11"/>
      <c r="D88" s="4"/>
      <c r="F88" s="15"/>
      <c r="G88" s="15"/>
    </row>
    <row r="89" spans="1:7" s="8" customFormat="1" x14ac:dyDescent="0.2">
      <c r="A89" s="11"/>
      <c r="B89" s="11"/>
      <c r="C89" s="11"/>
      <c r="D89" s="4"/>
      <c r="F89" s="15"/>
      <c r="G89" s="15"/>
    </row>
    <row r="90" spans="1:7" s="8" customFormat="1" x14ac:dyDescent="0.2">
      <c r="A90" s="11"/>
      <c r="B90" s="11"/>
      <c r="C90" s="11"/>
      <c r="D90" s="4"/>
      <c r="F90" s="15"/>
      <c r="G90" s="15"/>
    </row>
    <row r="91" spans="1:7" s="8" customFormat="1" x14ac:dyDescent="0.2">
      <c r="A91" s="11"/>
      <c r="B91" s="11"/>
      <c r="C91" s="11"/>
      <c r="D91" s="4"/>
      <c r="F91" s="15"/>
      <c r="G91" s="15"/>
    </row>
    <row r="92" spans="1:7" s="8" customFormat="1" x14ac:dyDescent="0.2">
      <c r="A92" s="11"/>
      <c r="B92" s="11"/>
      <c r="C92" s="11"/>
      <c r="D92" s="4"/>
      <c r="F92" s="15"/>
      <c r="G92" s="15"/>
    </row>
    <row r="93" spans="1:7" s="8" customFormat="1" x14ac:dyDescent="0.2">
      <c r="A93" s="11"/>
      <c r="B93" s="11"/>
      <c r="C93" s="11"/>
      <c r="D93" s="4"/>
      <c r="F93" s="15"/>
      <c r="G93" s="15"/>
    </row>
    <row r="94" spans="1:7" s="8" customFormat="1" x14ac:dyDescent="0.2">
      <c r="A94" s="11"/>
      <c r="B94" s="11"/>
      <c r="C94" s="11"/>
      <c r="D94" s="4"/>
      <c r="F94" s="15"/>
      <c r="G94" s="15"/>
    </row>
    <row r="95" spans="1:7" s="8" customFormat="1" x14ac:dyDescent="0.2">
      <c r="A95" s="11"/>
      <c r="B95" s="11"/>
      <c r="C95" s="11"/>
      <c r="D95" s="4"/>
      <c r="F95" s="15"/>
      <c r="G95" s="15"/>
    </row>
    <row r="96" spans="1:7" s="8" customFormat="1" x14ac:dyDescent="0.2">
      <c r="A96" s="11"/>
      <c r="B96" s="11"/>
      <c r="C96" s="11"/>
      <c r="D96" s="4"/>
      <c r="F96" s="15"/>
      <c r="G96" s="15"/>
    </row>
    <row r="97" spans="1:7" s="8" customFormat="1" x14ac:dyDescent="0.2">
      <c r="A97" s="11"/>
      <c r="B97" s="11"/>
      <c r="C97" s="11"/>
      <c r="D97" s="4"/>
      <c r="F97" s="15"/>
      <c r="G97" s="15"/>
    </row>
    <row r="98" spans="1:7" s="8" customFormat="1" x14ac:dyDescent="0.2">
      <c r="A98" s="11"/>
      <c r="B98" s="11"/>
      <c r="C98" s="11"/>
      <c r="D98" s="4"/>
      <c r="F98" s="15"/>
      <c r="G98" s="15"/>
    </row>
    <row r="99" spans="1:7" s="8" customFormat="1" x14ac:dyDescent="0.2">
      <c r="A99" s="11"/>
      <c r="B99" s="11"/>
      <c r="C99" s="11"/>
      <c r="D99" s="4"/>
      <c r="F99" s="15"/>
      <c r="G99" s="15"/>
    </row>
    <row r="100" spans="1:7" s="8" customFormat="1" x14ac:dyDescent="0.2">
      <c r="A100" s="11"/>
      <c r="B100" s="11"/>
      <c r="C100" s="11"/>
      <c r="D100" s="4"/>
      <c r="F100" s="15"/>
      <c r="G100" s="15"/>
    </row>
    <row r="101" spans="1:7" s="8" customFormat="1" x14ac:dyDescent="0.2">
      <c r="A101" s="11"/>
      <c r="B101" s="11"/>
      <c r="C101" s="11"/>
      <c r="D101" s="4"/>
      <c r="F101" s="15"/>
      <c r="G101" s="15"/>
    </row>
    <row r="102" spans="1:7" s="8" customFormat="1" x14ac:dyDescent="0.2">
      <c r="A102" s="11"/>
      <c r="B102" s="11"/>
      <c r="C102" s="11"/>
      <c r="D102" s="4"/>
      <c r="F102" s="15"/>
      <c r="G102" s="15"/>
    </row>
    <row r="103" spans="1:7" s="8" customFormat="1" x14ac:dyDescent="0.2">
      <c r="A103" s="11"/>
      <c r="B103" s="11"/>
      <c r="C103" s="11"/>
      <c r="D103" s="4"/>
      <c r="F103" s="15"/>
      <c r="G103" s="15"/>
    </row>
    <row r="104" spans="1:7" s="8" customFormat="1" x14ac:dyDescent="0.2">
      <c r="A104" s="11"/>
      <c r="B104" s="11"/>
      <c r="C104" s="11"/>
      <c r="D104" s="4"/>
      <c r="F104" s="15"/>
      <c r="G104" s="15"/>
    </row>
    <row r="105" spans="1:7" s="8" customFormat="1" x14ac:dyDescent="0.2">
      <c r="A105" s="11"/>
      <c r="B105" s="11"/>
      <c r="C105" s="11"/>
      <c r="D105" s="4"/>
      <c r="F105" s="15"/>
      <c r="G105" s="15"/>
    </row>
    <row r="106" spans="1:7" s="8" customFormat="1" x14ac:dyDescent="0.2">
      <c r="A106" s="11"/>
      <c r="B106" s="11"/>
      <c r="C106" s="11"/>
      <c r="D106" s="4"/>
      <c r="F106" s="15"/>
      <c r="G106" s="15"/>
    </row>
    <row r="107" spans="1:7" s="8" customFormat="1" x14ac:dyDescent="0.2">
      <c r="A107" s="11"/>
      <c r="B107" s="11"/>
      <c r="C107" s="11"/>
      <c r="D107" s="4"/>
      <c r="F107" s="15"/>
      <c r="G107" s="15"/>
    </row>
    <row r="108" spans="1:7" s="8" customFormat="1" x14ac:dyDescent="0.2">
      <c r="A108" s="11"/>
      <c r="B108" s="11"/>
      <c r="C108" s="11"/>
      <c r="D108" s="4"/>
      <c r="F108" s="15"/>
      <c r="G108" s="15"/>
    </row>
    <row r="109" spans="1:7" s="8" customFormat="1" x14ac:dyDescent="0.2">
      <c r="A109" s="11"/>
      <c r="B109" s="11"/>
      <c r="C109" s="11"/>
      <c r="D109" s="4"/>
      <c r="F109" s="15"/>
      <c r="G109" s="15"/>
    </row>
    <row r="110" spans="1:7" s="8" customFormat="1" x14ac:dyDescent="0.2">
      <c r="A110" s="11"/>
      <c r="B110" s="11"/>
      <c r="C110" s="11"/>
      <c r="D110" s="4"/>
      <c r="F110" s="15"/>
      <c r="G110" s="15"/>
    </row>
    <row r="111" spans="1:7" s="8" customFormat="1" x14ac:dyDescent="0.2">
      <c r="A111" s="11"/>
      <c r="B111" s="11"/>
      <c r="C111" s="11"/>
      <c r="D111" s="4"/>
      <c r="F111" s="15"/>
      <c r="G111" s="15"/>
    </row>
    <row r="112" spans="1:7" s="8" customFormat="1" x14ac:dyDescent="0.2">
      <c r="A112" s="11"/>
      <c r="B112" s="11"/>
      <c r="C112" s="11"/>
      <c r="D112" s="4"/>
      <c r="F112" s="15"/>
      <c r="G112" s="15"/>
    </row>
    <row r="113" spans="1:7" s="8" customFormat="1" x14ac:dyDescent="0.2">
      <c r="A113" s="11"/>
      <c r="B113" s="11"/>
      <c r="C113" s="11"/>
      <c r="D113" s="4"/>
      <c r="F113" s="15"/>
      <c r="G113" s="15"/>
    </row>
    <row r="114" spans="1:7" s="8" customFormat="1" x14ac:dyDescent="0.2">
      <c r="A114" s="11"/>
      <c r="B114" s="11"/>
      <c r="C114" s="11"/>
      <c r="D114" s="4"/>
      <c r="F114" s="15"/>
      <c r="G114" s="15"/>
    </row>
    <row r="115" spans="1:7" s="8" customFormat="1" x14ac:dyDescent="0.2">
      <c r="A115" s="11"/>
      <c r="B115" s="11"/>
      <c r="C115" s="11"/>
      <c r="D115" s="4"/>
      <c r="F115" s="15"/>
      <c r="G115" s="15"/>
    </row>
    <row r="116" spans="1:7" s="8" customFormat="1" x14ac:dyDescent="0.2">
      <c r="A116" s="11"/>
      <c r="B116" s="11"/>
      <c r="C116" s="11"/>
      <c r="D116" s="4"/>
      <c r="F116" s="15"/>
      <c r="G116" s="15"/>
    </row>
    <row r="117" spans="1:7" s="8" customFormat="1" x14ac:dyDescent="0.2">
      <c r="A117" s="11"/>
      <c r="B117" s="11"/>
      <c r="C117" s="11"/>
      <c r="D117" s="4"/>
      <c r="F117" s="15"/>
      <c r="G117" s="15"/>
    </row>
    <row r="118" spans="1:7" s="8" customFormat="1" x14ac:dyDescent="0.2">
      <c r="A118" s="11"/>
      <c r="B118" s="11"/>
      <c r="C118" s="11"/>
      <c r="D118" s="4"/>
      <c r="F118" s="15"/>
      <c r="G118" s="15"/>
    </row>
    <row r="119" spans="1:7" x14ac:dyDescent="0.2">
      <c r="D119" s="4"/>
    </row>
    <row r="120" spans="1:7" x14ac:dyDescent="0.2">
      <c r="D120" s="4"/>
    </row>
    <row r="121" spans="1:7" x14ac:dyDescent="0.2">
      <c r="D121" s="4"/>
    </row>
    <row r="122" spans="1:7" x14ac:dyDescent="0.2">
      <c r="D122" s="4"/>
    </row>
    <row r="123" spans="1:7" x14ac:dyDescent="0.2">
      <c r="D123" s="4"/>
    </row>
    <row r="124" spans="1:7" x14ac:dyDescent="0.2">
      <c r="D124" s="4"/>
    </row>
    <row r="125" spans="1:7" x14ac:dyDescent="0.2">
      <c r="D125" s="4"/>
    </row>
    <row r="126" spans="1:7" x14ac:dyDescent="0.2">
      <c r="D126" s="4"/>
    </row>
    <row r="127" spans="1:7" x14ac:dyDescent="0.2">
      <c r="D127" s="4"/>
    </row>
    <row r="128" spans="1:7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</sheetData>
  <mergeCells count="20">
    <mergeCell ref="B53:H53"/>
    <mergeCell ref="B50:H50"/>
    <mergeCell ref="B54:H54"/>
    <mergeCell ref="B55:H55"/>
    <mergeCell ref="B49:H49"/>
    <mergeCell ref="B51:H51"/>
    <mergeCell ref="A1:J1"/>
    <mergeCell ref="A2:J2"/>
    <mergeCell ref="A3:J3"/>
    <mergeCell ref="A4:J4"/>
    <mergeCell ref="B52:H52"/>
    <mergeCell ref="G41:H41"/>
    <mergeCell ref="G42:H42"/>
    <mergeCell ref="G43:H43"/>
    <mergeCell ref="A5:J5"/>
    <mergeCell ref="A6:J6"/>
    <mergeCell ref="B46:H46"/>
    <mergeCell ref="B47:H47"/>
    <mergeCell ref="B48:H48"/>
    <mergeCell ref="D39:F39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202"/>
  <sheetViews>
    <sheetView showGridLines="0" topLeftCell="D1" zoomScale="80" zoomScaleNormal="80" workbookViewId="0">
      <selection activeCell="H34" sqref="H34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30.28515625" style="15" customWidth="1"/>
    <col min="5" max="5" width="33.140625" style="8" customWidth="1"/>
    <col min="6" max="6" width="22" style="15" customWidth="1"/>
    <col min="7" max="7" width="17.85546875" style="15" customWidth="1"/>
    <col min="8" max="8" width="21.85546875" style="15" customWidth="1"/>
    <col min="9" max="9" width="20.5703125" style="15" customWidth="1"/>
    <col min="10" max="10" width="2" style="15" customWidth="1"/>
    <col min="11" max="16384" width="11.42578125" style="15"/>
  </cols>
  <sheetData>
    <row r="1" spans="1:11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1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1" ht="14.25" customHeight="1" x14ac:dyDescent="0.2">
      <c r="A3" s="442" t="s">
        <v>195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1" ht="14.25" customHeight="1" x14ac:dyDescent="0.2">
      <c r="A4" s="442" t="s">
        <v>628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1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1" ht="14.25" customHeight="1" x14ac:dyDescent="0.2">
      <c r="A6" s="456" t="s">
        <v>243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1" ht="22.5" hidden="1" x14ac:dyDescent="0.2">
      <c r="A7" s="7" t="s">
        <v>12</v>
      </c>
      <c r="B7" s="7" t="s">
        <v>5</v>
      </c>
      <c r="C7" s="7" t="s">
        <v>36</v>
      </c>
      <c r="D7" s="7" t="s">
        <v>90</v>
      </c>
      <c r="E7" s="7" t="s">
        <v>3</v>
      </c>
      <c r="F7" s="7" t="s">
        <v>232</v>
      </c>
      <c r="G7" s="7" t="s">
        <v>20</v>
      </c>
      <c r="H7" s="7" t="s">
        <v>22</v>
      </c>
      <c r="I7" s="7" t="s">
        <v>24</v>
      </c>
    </row>
    <row r="8" spans="1:11" ht="12.75" customHeight="1" x14ac:dyDescent="0.2">
      <c r="A8" s="7" t="s">
        <v>3</v>
      </c>
      <c r="B8" s="7" t="s">
        <v>3</v>
      </c>
      <c r="C8" s="7" t="s">
        <v>3</v>
      </c>
      <c r="D8" s="84" t="s">
        <v>3</v>
      </c>
      <c r="E8" s="84" t="s">
        <v>3</v>
      </c>
      <c r="F8" s="84" t="s">
        <v>3</v>
      </c>
      <c r="G8" s="85" t="s">
        <v>191</v>
      </c>
      <c r="H8" s="85" t="s">
        <v>3</v>
      </c>
      <c r="I8" s="85" t="s">
        <v>3</v>
      </c>
      <c r="J8" s="86"/>
    </row>
    <row r="9" spans="1:11" ht="12.75" customHeight="1" x14ac:dyDescent="0.2">
      <c r="A9" s="7"/>
      <c r="B9" s="7"/>
      <c r="C9" s="7"/>
      <c r="D9" s="460" t="s">
        <v>189</v>
      </c>
      <c r="E9" s="460"/>
      <c r="F9" s="87" t="s">
        <v>190</v>
      </c>
      <c r="G9" s="88" t="s">
        <v>192</v>
      </c>
      <c r="H9" s="88" t="s">
        <v>193</v>
      </c>
      <c r="I9" s="88" t="s">
        <v>194</v>
      </c>
      <c r="J9" s="89"/>
    </row>
    <row r="10" spans="1:11" x14ac:dyDescent="0.2">
      <c r="A10" s="7"/>
      <c r="B10" s="7"/>
      <c r="C10" s="7"/>
      <c r="D10" s="7"/>
      <c r="E10" s="7"/>
    </row>
    <row r="11" spans="1:11" ht="14.25" customHeight="1" x14ac:dyDescent="0.2">
      <c r="A11" s="7"/>
      <c r="B11" s="7"/>
      <c r="C11" s="7"/>
      <c r="D11" s="83"/>
      <c r="E11" s="38"/>
      <c r="F11" s="38"/>
      <c r="G11" s="38"/>
      <c r="H11" s="38"/>
      <c r="I11" s="38"/>
    </row>
    <row r="12" spans="1:11" x14ac:dyDescent="0.2">
      <c r="A12" s="7"/>
      <c r="B12" s="7"/>
      <c r="C12" s="7"/>
      <c r="D12" s="457" t="s">
        <v>175</v>
      </c>
      <c r="E12" s="457"/>
      <c r="F12" s="457"/>
      <c r="G12" s="92"/>
      <c r="H12" s="92"/>
      <c r="I12" s="92"/>
      <c r="J12" s="92"/>
      <c r="K12" s="92"/>
    </row>
    <row r="13" spans="1:11" ht="14.25" customHeight="1" x14ac:dyDescent="0.2">
      <c r="A13" s="18"/>
      <c r="B13" s="18"/>
      <c r="C13" s="18"/>
      <c r="D13" s="459" t="s">
        <v>176</v>
      </c>
      <c r="E13" s="459"/>
      <c r="F13" s="459"/>
      <c r="G13" s="38"/>
      <c r="H13" s="38"/>
      <c r="I13" s="38"/>
      <c r="J13" s="38"/>
      <c r="K13" s="38"/>
    </row>
    <row r="14" spans="1:11" x14ac:dyDescent="0.2">
      <c r="A14" s="18"/>
      <c r="B14" s="18"/>
      <c r="C14" s="18"/>
      <c r="D14" s="457" t="s">
        <v>177</v>
      </c>
      <c r="E14" s="457"/>
      <c r="F14" s="457"/>
      <c r="G14" s="38"/>
      <c r="H14" s="65">
        <v>0</v>
      </c>
      <c r="I14" s="65">
        <v>0</v>
      </c>
      <c r="J14" s="65"/>
      <c r="K14" s="65"/>
    </row>
    <row r="15" spans="1:11" ht="14.25" customHeight="1" x14ac:dyDescent="0.2">
      <c r="D15" s="93"/>
      <c r="E15" s="435" t="s">
        <v>178</v>
      </c>
      <c r="F15" s="435"/>
      <c r="G15" s="38"/>
      <c r="H15" s="94">
        <v>0</v>
      </c>
      <c r="I15" s="94">
        <v>0</v>
      </c>
      <c r="J15" s="94"/>
      <c r="K15" s="94"/>
    </row>
    <row r="16" spans="1:11" ht="14.25" customHeight="1" x14ac:dyDescent="0.2">
      <c r="D16" s="93"/>
      <c r="E16" s="435" t="s">
        <v>179</v>
      </c>
      <c r="F16" s="435"/>
      <c r="G16" s="38"/>
      <c r="H16" s="94">
        <v>0</v>
      </c>
      <c r="I16" s="94">
        <v>0</v>
      </c>
      <c r="J16" s="94"/>
      <c r="K16" s="94"/>
    </row>
    <row r="17" spans="4:11" ht="14.25" customHeight="1" x14ac:dyDescent="0.2">
      <c r="D17" s="93"/>
      <c r="E17" s="435" t="s">
        <v>180</v>
      </c>
      <c r="F17" s="435"/>
      <c r="G17" s="38"/>
      <c r="H17" s="94">
        <v>0</v>
      </c>
      <c r="I17" s="94">
        <v>0</v>
      </c>
      <c r="J17" s="94"/>
      <c r="K17" s="94"/>
    </row>
    <row r="18" spans="4:11" ht="14.25" customHeight="1" x14ac:dyDescent="0.2">
      <c r="D18" s="93"/>
      <c r="E18" s="93"/>
      <c r="F18" s="36"/>
      <c r="G18" s="38"/>
      <c r="H18" s="95"/>
      <c r="I18" s="95"/>
      <c r="J18" s="95"/>
      <c r="K18" s="95"/>
    </row>
    <row r="19" spans="4:11" ht="14.25" customHeight="1" x14ac:dyDescent="0.2">
      <c r="D19" s="457" t="s">
        <v>181</v>
      </c>
      <c r="E19" s="457"/>
      <c r="F19" s="457"/>
      <c r="G19" s="38"/>
      <c r="H19" s="65">
        <v>0</v>
      </c>
      <c r="I19" s="65">
        <v>0</v>
      </c>
      <c r="J19" s="65"/>
      <c r="K19" s="65"/>
    </row>
    <row r="20" spans="4:11" ht="14.25" customHeight="1" x14ac:dyDescent="0.2">
      <c r="D20" s="93"/>
      <c r="E20" s="435" t="s">
        <v>182</v>
      </c>
      <c r="F20" s="435"/>
      <c r="G20" s="38"/>
      <c r="H20" s="94">
        <v>0</v>
      </c>
      <c r="I20" s="94">
        <v>0</v>
      </c>
      <c r="J20" s="94"/>
      <c r="K20" s="94"/>
    </row>
    <row r="21" spans="4:11" ht="14.25" customHeight="1" x14ac:dyDescent="0.2">
      <c r="D21" s="93"/>
      <c r="E21" s="435" t="s">
        <v>183</v>
      </c>
      <c r="F21" s="435"/>
      <c r="G21" s="38"/>
      <c r="H21" s="94">
        <v>0</v>
      </c>
      <c r="I21" s="94">
        <v>0</v>
      </c>
      <c r="J21" s="94"/>
      <c r="K21" s="94"/>
    </row>
    <row r="22" spans="4:11" ht="14.25" customHeight="1" x14ac:dyDescent="0.2">
      <c r="D22" s="93"/>
      <c r="E22" s="435" t="s">
        <v>179</v>
      </c>
      <c r="F22" s="435"/>
      <c r="G22" s="38"/>
      <c r="H22" s="94">
        <v>0</v>
      </c>
      <c r="I22" s="94">
        <v>0</v>
      </c>
      <c r="J22" s="94"/>
      <c r="K22" s="94"/>
    </row>
    <row r="23" spans="4:11" x14ac:dyDescent="0.2">
      <c r="D23" s="61"/>
      <c r="E23" s="435" t="s">
        <v>180</v>
      </c>
      <c r="F23" s="435"/>
      <c r="G23" s="38"/>
      <c r="H23" s="96">
        <v>0</v>
      </c>
      <c r="I23" s="96">
        <v>0</v>
      </c>
      <c r="J23" s="96"/>
      <c r="K23" s="96"/>
    </row>
    <row r="24" spans="4:11" ht="14.25" customHeight="1" x14ac:dyDescent="0.2">
      <c r="D24" s="93"/>
      <c r="E24" s="93"/>
      <c r="F24" s="36"/>
      <c r="G24" s="38"/>
      <c r="H24" s="97"/>
      <c r="I24" s="97"/>
      <c r="J24" s="97"/>
      <c r="K24" s="97"/>
    </row>
    <row r="25" spans="4:11" ht="14.25" customHeight="1" x14ac:dyDescent="0.2">
      <c r="D25" s="458" t="s">
        <v>184</v>
      </c>
      <c r="E25" s="458"/>
      <c r="F25" s="458"/>
      <c r="G25" s="42"/>
      <c r="H25" s="98">
        <v>0</v>
      </c>
      <c r="I25" s="98">
        <v>0</v>
      </c>
      <c r="J25" s="98"/>
      <c r="K25" s="98"/>
    </row>
    <row r="26" spans="4:11" ht="14.25" customHeight="1" x14ac:dyDescent="0.2">
      <c r="D26" s="93"/>
      <c r="E26" s="93"/>
      <c r="F26" s="49"/>
      <c r="G26" s="38"/>
      <c r="H26" s="97"/>
      <c r="I26" s="97"/>
      <c r="J26" s="97"/>
      <c r="K26" s="97"/>
    </row>
    <row r="27" spans="4:11" ht="14.25" customHeight="1" x14ac:dyDescent="0.2">
      <c r="D27" s="459" t="s">
        <v>185</v>
      </c>
      <c r="E27" s="459"/>
      <c r="F27" s="459"/>
      <c r="G27" s="38"/>
      <c r="H27" s="97"/>
      <c r="I27" s="97"/>
      <c r="J27" s="97"/>
      <c r="K27" s="97"/>
    </row>
    <row r="28" spans="4:11" ht="14.25" customHeight="1" x14ac:dyDescent="0.2">
      <c r="D28" s="457" t="s">
        <v>177</v>
      </c>
      <c r="E28" s="457"/>
      <c r="F28" s="457"/>
      <c r="G28" s="38"/>
      <c r="H28" s="65">
        <v>0</v>
      </c>
      <c r="I28" s="65">
        <v>0</v>
      </c>
      <c r="J28" s="65"/>
      <c r="K28" s="65"/>
    </row>
    <row r="29" spans="4:11" ht="14.25" customHeight="1" x14ac:dyDescent="0.2">
      <c r="D29" s="93"/>
      <c r="E29" s="435" t="s">
        <v>178</v>
      </c>
      <c r="F29" s="435"/>
      <c r="G29" s="38"/>
      <c r="H29" s="94">
        <v>0</v>
      </c>
      <c r="I29" s="94">
        <v>0</v>
      </c>
      <c r="J29" s="94"/>
      <c r="K29" s="94"/>
    </row>
    <row r="30" spans="4:11" ht="14.25" customHeight="1" x14ac:dyDescent="0.2">
      <c r="D30" s="61"/>
      <c r="E30" s="435" t="s">
        <v>179</v>
      </c>
      <c r="F30" s="435"/>
      <c r="G30" s="61"/>
      <c r="H30" s="94">
        <v>0</v>
      </c>
      <c r="I30" s="94">
        <v>0</v>
      </c>
      <c r="J30" s="94"/>
      <c r="K30" s="94"/>
    </row>
    <row r="31" spans="4:11" ht="14.25" customHeight="1" x14ac:dyDescent="0.2">
      <c r="D31" s="61"/>
      <c r="E31" s="435" t="s">
        <v>180</v>
      </c>
      <c r="F31" s="435"/>
      <c r="G31" s="61"/>
      <c r="H31" s="94">
        <v>0</v>
      </c>
      <c r="I31" s="94">
        <v>0</v>
      </c>
      <c r="J31" s="94"/>
      <c r="K31" s="94"/>
    </row>
    <row r="32" spans="4:11" ht="14.25" customHeight="1" x14ac:dyDescent="0.2">
      <c r="D32" s="93"/>
      <c r="E32" s="93"/>
      <c r="F32" s="36"/>
      <c r="G32" s="38"/>
      <c r="H32" s="97"/>
      <c r="I32" s="97"/>
      <c r="J32" s="97"/>
      <c r="K32" s="97"/>
    </row>
    <row r="33" spans="4:12" ht="14.25" customHeight="1" x14ac:dyDescent="0.2">
      <c r="D33" s="457" t="s">
        <v>181</v>
      </c>
      <c r="E33" s="457"/>
      <c r="F33" s="457"/>
      <c r="G33" s="38"/>
      <c r="H33" s="65">
        <v>0</v>
      </c>
      <c r="I33" s="65">
        <v>0</v>
      </c>
      <c r="J33" s="65"/>
      <c r="K33" s="65"/>
    </row>
    <row r="34" spans="4:12" x14ac:dyDescent="0.2">
      <c r="D34" s="93"/>
      <c r="E34" s="435" t="s">
        <v>182</v>
      </c>
      <c r="F34" s="435"/>
      <c r="G34" s="38"/>
      <c r="H34" s="94">
        <v>0</v>
      </c>
      <c r="I34" s="94">
        <v>0</v>
      </c>
      <c r="J34" s="94"/>
      <c r="K34" s="94"/>
    </row>
    <row r="35" spans="4:12" x14ac:dyDescent="0.2">
      <c r="D35" s="93"/>
      <c r="E35" s="435" t="s">
        <v>183</v>
      </c>
      <c r="F35" s="435"/>
      <c r="G35" s="38"/>
      <c r="H35" s="94">
        <v>0</v>
      </c>
      <c r="I35" s="94">
        <v>0</v>
      </c>
      <c r="J35" s="94"/>
      <c r="K35" s="94"/>
    </row>
    <row r="36" spans="4:12" x14ac:dyDescent="0.2">
      <c r="D36" s="93"/>
      <c r="E36" s="435" t="s">
        <v>179</v>
      </c>
      <c r="F36" s="435"/>
      <c r="G36" s="38"/>
      <c r="H36" s="94">
        <v>0</v>
      </c>
      <c r="I36" s="94">
        <v>0</v>
      </c>
      <c r="J36" s="94"/>
      <c r="K36" s="94"/>
    </row>
    <row r="37" spans="4:12" x14ac:dyDescent="0.2">
      <c r="D37" s="38"/>
      <c r="E37" s="435" t="s">
        <v>180</v>
      </c>
      <c r="F37" s="435"/>
      <c r="G37" s="38"/>
      <c r="H37" s="94">
        <v>0</v>
      </c>
      <c r="I37" s="94">
        <v>0</v>
      </c>
      <c r="J37" s="94"/>
      <c r="K37" s="94"/>
    </row>
    <row r="38" spans="4:12" x14ac:dyDescent="0.2">
      <c r="D38" s="38"/>
      <c r="E38" s="38"/>
      <c r="F38" s="36"/>
      <c r="G38" s="38"/>
      <c r="H38" s="97"/>
      <c r="I38" s="97"/>
      <c r="J38" s="97"/>
      <c r="K38" s="97"/>
    </row>
    <row r="39" spans="4:12" x14ac:dyDescent="0.2">
      <c r="D39" s="458" t="s">
        <v>186</v>
      </c>
      <c r="E39" s="458"/>
      <c r="F39" s="458"/>
      <c r="G39" s="42"/>
      <c r="H39" s="98">
        <v>0</v>
      </c>
      <c r="I39" s="98">
        <v>0</v>
      </c>
      <c r="J39" s="98"/>
      <c r="K39" s="98"/>
    </row>
    <row r="40" spans="4:12" x14ac:dyDescent="0.2">
      <c r="D40" s="93"/>
      <c r="E40" s="93"/>
      <c r="F40" s="36"/>
      <c r="G40" s="38"/>
      <c r="H40" s="97"/>
      <c r="I40" s="97"/>
      <c r="J40" s="97"/>
      <c r="K40" s="97"/>
    </row>
    <row r="41" spans="4:12" x14ac:dyDescent="0.2">
      <c r="D41" s="457" t="s">
        <v>187</v>
      </c>
      <c r="E41" s="457"/>
      <c r="F41" s="457"/>
      <c r="G41" s="38"/>
      <c r="H41" s="210">
        <v>15412998</v>
      </c>
      <c r="I41" s="210">
        <v>12276096</v>
      </c>
      <c r="J41" s="99"/>
      <c r="K41" s="99"/>
    </row>
    <row r="42" spans="4:12" x14ac:dyDescent="0.2">
      <c r="D42" s="93"/>
      <c r="E42" s="93"/>
      <c r="F42" s="36"/>
      <c r="G42" s="38"/>
      <c r="H42" s="97"/>
      <c r="I42" s="97"/>
      <c r="J42" s="97"/>
      <c r="K42" s="97"/>
    </row>
    <row r="43" spans="4:12" x14ac:dyDescent="0.2">
      <c r="D43" s="458" t="s">
        <v>188</v>
      </c>
      <c r="E43" s="458"/>
      <c r="F43" s="458"/>
      <c r="G43" s="42"/>
      <c r="H43" s="100">
        <f>+H41</f>
        <v>15412998</v>
      </c>
      <c r="I43" s="100">
        <f>+I41</f>
        <v>12276096</v>
      </c>
      <c r="J43" s="98"/>
      <c r="K43" s="98"/>
      <c r="L43" s="101"/>
    </row>
    <row r="44" spans="4:12" x14ac:dyDescent="0.2">
      <c r="D44" s="82"/>
      <c r="E44" s="45"/>
      <c r="F44" s="45"/>
      <c r="G44" s="45"/>
      <c r="H44" s="45"/>
      <c r="I44" s="45"/>
      <c r="J44" s="101"/>
      <c r="K44" s="101"/>
      <c r="L44" s="101"/>
    </row>
    <row r="45" spans="4:12" x14ac:dyDescent="0.2">
      <c r="D45" s="82"/>
      <c r="E45" s="45"/>
      <c r="F45" s="45"/>
      <c r="G45" s="45"/>
      <c r="H45" s="45"/>
      <c r="I45" s="45"/>
    </row>
    <row r="46" spans="4:12" x14ac:dyDescent="0.2">
      <c r="D46" s="36"/>
      <c r="E46" s="54"/>
      <c r="F46" s="54"/>
      <c r="G46" s="60"/>
    </row>
    <row r="47" spans="4:12" x14ac:dyDescent="0.2">
      <c r="D47" s="435" t="s">
        <v>147</v>
      </c>
      <c r="E47" s="435"/>
      <c r="F47" s="435"/>
      <c r="G47" s="56"/>
    </row>
    <row r="48" spans="4:12" x14ac:dyDescent="0.2">
      <c r="D48" s="36"/>
      <c r="E48" s="54"/>
      <c r="F48" s="54"/>
      <c r="G48" s="56"/>
    </row>
    <row r="49" spans="1:9" x14ac:dyDescent="0.2">
      <c r="D49" s="36"/>
      <c r="E49" s="54"/>
      <c r="F49" s="54"/>
      <c r="G49" s="455"/>
      <c r="H49" s="455"/>
    </row>
    <row r="50" spans="1:9" x14ac:dyDescent="0.2">
      <c r="D50" s="182" t="s">
        <v>245</v>
      </c>
      <c r="E50" s="38"/>
      <c r="F50" s="54"/>
      <c r="G50" s="437" t="s">
        <v>615</v>
      </c>
      <c r="H50" s="437"/>
    </row>
    <row r="51" spans="1:9" ht="14.25" customHeight="1" x14ac:dyDescent="0.2">
      <c r="D51" s="183" t="s">
        <v>246</v>
      </c>
      <c r="E51" s="38"/>
      <c r="F51" s="54"/>
      <c r="G51" s="438" t="s">
        <v>247</v>
      </c>
      <c r="H51" s="438"/>
    </row>
    <row r="52" spans="1:9" x14ac:dyDescent="0.2">
      <c r="D52" s="4"/>
    </row>
    <row r="53" spans="1:9" x14ac:dyDescent="0.2">
      <c r="A53" s="13" t="s">
        <v>23</v>
      </c>
      <c r="D53" s="4"/>
      <c r="E53" s="12"/>
      <c r="F53" s="12"/>
    </row>
    <row r="54" spans="1:9" ht="14.25" customHeight="1" x14ac:dyDescent="0.2">
      <c r="A54" s="18" t="s">
        <v>12</v>
      </c>
      <c r="B54" s="454"/>
      <c r="C54" s="454"/>
      <c r="D54" s="454"/>
      <c r="E54" s="454"/>
      <c r="F54" s="454"/>
      <c r="G54" s="454"/>
      <c r="H54" s="454"/>
    </row>
    <row r="55" spans="1:9" ht="14.25" customHeight="1" x14ac:dyDescent="0.2">
      <c r="A55" s="18" t="s">
        <v>5</v>
      </c>
      <c r="B55" s="454"/>
      <c r="C55" s="454"/>
      <c r="D55" s="454"/>
      <c r="E55" s="454"/>
      <c r="F55" s="454"/>
      <c r="G55" s="454"/>
      <c r="H55" s="454"/>
    </row>
    <row r="56" spans="1:9" ht="14.25" customHeight="1" x14ac:dyDescent="0.2">
      <c r="A56" s="18" t="s">
        <v>15</v>
      </c>
      <c r="B56" s="454"/>
      <c r="C56" s="454"/>
      <c r="D56" s="454"/>
      <c r="E56" s="454"/>
      <c r="F56" s="454"/>
      <c r="G56" s="454"/>
      <c r="H56" s="454"/>
    </row>
    <row r="57" spans="1:9" ht="14.25" customHeight="1" x14ac:dyDescent="0.2">
      <c r="A57" s="18" t="s">
        <v>17</v>
      </c>
      <c r="B57" s="454"/>
      <c r="C57" s="454"/>
      <c r="D57" s="454"/>
      <c r="E57" s="454"/>
      <c r="F57" s="454"/>
      <c r="G57" s="454"/>
      <c r="H57" s="454"/>
    </row>
    <row r="58" spans="1:9" ht="14.25" customHeight="1" x14ac:dyDescent="0.2">
      <c r="A58" s="18" t="s">
        <v>18</v>
      </c>
      <c r="B58" s="454"/>
      <c r="C58" s="454"/>
      <c r="D58" s="454"/>
      <c r="E58" s="454"/>
      <c r="F58" s="454"/>
      <c r="G58" s="454"/>
      <c r="H58" s="454"/>
    </row>
    <row r="59" spans="1:9" ht="14.25" customHeight="1" x14ac:dyDescent="0.2">
      <c r="A59" s="18" t="s">
        <v>20</v>
      </c>
      <c r="B59" s="454"/>
      <c r="C59" s="454"/>
      <c r="D59" s="454"/>
      <c r="E59" s="454"/>
      <c r="F59" s="454"/>
      <c r="G59" s="454"/>
      <c r="H59" s="454"/>
      <c r="I59" s="113"/>
    </row>
    <row r="60" spans="1:9" ht="14.25" customHeight="1" x14ac:dyDescent="0.2">
      <c r="A60" s="18" t="s">
        <v>22</v>
      </c>
      <c r="B60" s="454"/>
      <c r="C60" s="454"/>
      <c r="D60" s="454"/>
      <c r="E60" s="454"/>
      <c r="F60" s="454"/>
      <c r="G60" s="454"/>
      <c r="H60" s="454"/>
    </row>
    <row r="61" spans="1:9" ht="14.25" customHeight="1" x14ac:dyDescent="0.2">
      <c r="A61" s="18" t="s">
        <v>24</v>
      </c>
      <c r="B61" s="454"/>
      <c r="C61" s="454"/>
      <c r="D61" s="454"/>
      <c r="E61" s="454"/>
      <c r="F61" s="454"/>
      <c r="G61" s="454"/>
      <c r="H61" s="454"/>
    </row>
    <row r="62" spans="1:9" s="8" customFormat="1" ht="14.25" customHeight="1" x14ac:dyDescent="0.2">
      <c r="A62" s="11"/>
      <c r="B62" s="454" t="s">
        <v>3</v>
      </c>
      <c r="C62" s="454"/>
      <c r="D62" s="454"/>
      <c r="E62" s="454"/>
      <c r="F62" s="454"/>
      <c r="G62" s="454"/>
      <c r="H62" s="454"/>
    </row>
    <row r="63" spans="1:9" s="8" customFormat="1" x14ac:dyDescent="0.2">
      <c r="A63" s="11"/>
      <c r="B63" s="11"/>
      <c r="C63" s="11"/>
      <c r="D63" s="4"/>
      <c r="F63" s="15"/>
      <c r="G63" s="15"/>
    </row>
    <row r="64" spans="1:9" s="8" customFormat="1" x14ac:dyDescent="0.2">
      <c r="A64" s="11"/>
      <c r="B64" s="11"/>
      <c r="C64" s="11"/>
      <c r="D64" s="4"/>
      <c r="F64" s="15"/>
      <c r="G64" s="15"/>
    </row>
    <row r="65" spans="1:7" s="8" customFormat="1" x14ac:dyDescent="0.2">
      <c r="A65" s="11"/>
      <c r="B65" s="11"/>
      <c r="C65" s="11"/>
      <c r="D65" s="4"/>
      <c r="F65" s="15"/>
      <c r="G65" s="15"/>
    </row>
    <row r="66" spans="1:7" s="8" customFormat="1" x14ac:dyDescent="0.2">
      <c r="A66" s="11"/>
      <c r="B66" s="11"/>
      <c r="C66" s="11"/>
      <c r="D66" s="4"/>
      <c r="F66" s="15"/>
      <c r="G66" s="15"/>
    </row>
    <row r="67" spans="1:7" s="8" customFormat="1" x14ac:dyDescent="0.2">
      <c r="A67" s="11"/>
      <c r="B67" s="11"/>
      <c r="C67" s="11"/>
      <c r="D67" s="4"/>
      <c r="F67" s="15"/>
      <c r="G67" s="15"/>
    </row>
    <row r="68" spans="1:7" s="8" customFormat="1" x14ac:dyDescent="0.2">
      <c r="A68" s="11"/>
      <c r="B68" s="11"/>
      <c r="C68" s="11"/>
      <c r="D68" s="4"/>
      <c r="F68" s="15"/>
      <c r="G68" s="15"/>
    </row>
    <row r="69" spans="1:7" s="8" customFormat="1" x14ac:dyDescent="0.2">
      <c r="A69" s="11"/>
      <c r="B69" s="11"/>
      <c r="C69" s="11"/>
      <c r="D69" s="4"/>
      <c r="F69" s="15"/>
      <c r="G69" s="15"/>
    </row>
    <row r="70" spans="1:7" s="8" customFormat="1" x14ac:dyDescent="0.2">
      <c r="A70" s="11"/>
      <c r="B70" s="11"/>
      <c r="C70" s="11"/>
      <c r="D70" s="4"/>
      <c r="F70" s="15"/>
      <c r="G70" s="15"/>
    </row>
    <row r="71" spans="1:7" s="8" customFormat="1" x14ac:dyDescent="0.2">
      <c r="A71" s="11"/>
      <c r="B71" s="11"/>
      <c r="C71" s="11"/>
      <c r="D71" s="4"/>
      <c r="F71" s="15"/>
      <c r="G71" s="15"/>
    </row>
    <row r="72" spans="1:7" s="8" customFormat="1" x14ac:dyDescent="0.2">
      <c r="A72" s="11"/>
      <c r="B72" s="11"/>
      <c r="C72" s="11"/>
      <c r="D72" s="4"/>
      <c r="F72" s="15"/>
      <c r="G72" s="15"/>
    </row>
    <row r="73" spans="1:7" s="8" customFormat="1" x14ac:dyDescent="0.2">
      <c r="A73" s="11"/>
      <c r="B73" s="11"/>
      <c r="C73" s="11"/>
      <c r="D73" s="4"/>
      <c r="F73" s="15"/>
      <c r="G73" s="15"/>
    </row>
    <row r="74" spans="1:7" s="8" customFormat="1" x14ac:dyDescent="0.2">
      <c r="A74" s="11"/>
      <c r="B74" s="11"/>
      <c r="C74" s="11"/>
      <c r="D74" s="4"/>
      <c r="F74" s="15"/>
      <c r="G74" s="15"/>
    </row>
    <row r="75" spans="1:7" s="8" customFormat="1" x14ac:dyDescent="0.2">
      <c r="A75" s="11"/>
      <c r="B75" s="11"/>
      <c r="C75" s="11"/>
      <c r="D75" s="4"/>
      <c r="F75" s="15"/>
      <c r="G75" s="15"/>
    </row>
    <row r="76" spans="1:7" s="8" customFormat="1" x14ac:dyDescent="0.2">
      <c r="A76" s="11"/>
      <c r="B76" s="11"/>
      <c r="C76" s="11"/>
      <c r="D76" s="4"/>
      <c r="F76" s="15"/>
      <c r="G76" s="15"/>
    </row>
    <row r="77" spans="1:7" s="8" customFormat="1" x14ac:dyDescent="0.2">
      <c r="A77" s="11"/>
      <c r="B77" s="11"/>
      <c r="C77" s="11"/>
      <c r="D77" s="4"/>
      <c r="F77" s="15"/>
      <c r="G77" s="15"/>
    </row>
    <row r="78" spans="1:7" s="8" customFormat="1" x14ac:dyDescent="0.2">
      <c r="A78" s="11"/>
      <c r="B78" s="11"/>
      <c r="C78" s="11"/>
      <c r="D78" s="4"/>
      <c r="F78" s="15"/>
      <c r="G78" s="15"/>
    </row>
    <row r="79" spans="1:7" s="8" customFormat="1" x14ac:dyDescent="0.2">
      <c r="A79" s="11"/>
      <c r="B79" s="11"/>
      <c r="C79" s="11"/>
      <c r="D79" s="4"/>
      <c r="F79" s="15"/>
      <c r="G79" s="15"/>
    </row>
    <row r="80" spans="1:7" s="8" customFormat="1" x14ac:dyDescent="0.2">
      <c r="A80" s="11"/>
      <c r="B80" s="11"/>
      <c r="C80" s="11"/>
      <c r="D80" s="4"/>
      <c r="F80" s="15"/>
      <c r="G80" s="15"/>
    </row>
    <row r="81" spans="1:7" s="8" customFormat="1" x14ac:dyDescent="0.2">
      <c r="A81" s="11"/>
      <c r="B81" s="11"/>
      <c r="C81" s="11"/>
      <c r="D81" s="4"/>
      <c r="F81" s="15"/>
      <c r="G81" s="15"/>
    </row>
    <row r="82" spans="1:7" s="8" customFormat="1" x14ac:dyDescent="0.2">
      <c r="A82" s="11"/>
      <c r="B82" s="11"/>
      <c r="C82" s="11"/>
      <c r="D82" s="4"/>
      <c r="F82" s="15"/>
      <c r="G82" s="15"/>
    </row>
    <row r="83" spans="1:7" s="8" customFormat="1" x14ac:dyDescent="0.2">
      <c r="A83" s="11"/>
      <c r="B83" s="11"/>
      <c r="C83" s="11"/>
      <c r="D83" s="4"/>
      <c r="F83" s="15"/>
      <c r="G83" s="15"/>
    </row>
    <row r="84" spans="1:7" s="8" customFormat="1" x14ac:dyDescent="0.2">
      <c r="A84" s="11"/>
      <c r="B84" s="11"/>
      <c r="C84" s="11"/>
      <c r="D84" s="4"/>
      <c r="F84" s="15"/>
      <c r="G84" s="15"/>
    </row>
    <row r="85" spans="1:7" s="8" customFormat="1" x14ac:dyDescent="0.2">
      <c r="A85" s="11"/>
      <c r="B85" s="11"/>
      <c r="C85" s="11"/>
      <c r="D85" s="4"/>
      <c r="F85" s="15"/>
      <c r="G85" s="15"/>
    </row>
    <row r="86" spans="1:7" s="8" customFormat="1" x14ac:dyDescent="0.2">
      <c r="A86" s="11"/>
      <c r="B86" s="11"/>
      <c r="C86" s="11"/>
      <c r="D86" s="4"/>
      <c r="F86" s="15"/>
      <c r="G86" s="15"/>
    </row>
    <row r="87" spans="1:7" s="8" customFormat="1" x14ac:dyDescent="0.2">
      <c r="A87" s="11"/>
      <c r="B87" s="11"/>
      <c r="C87" s="11"/>
      <c r="D87" s="4"/>
      <c r="F87" s="15"/>
      <c r="G87" s="15"/>
    </row>
    <row r="88" spans="1:7" s="8" customFormat="1" x14ac:dyDescent="0.2">
      <c r="A88" s="11"/>
      <c r="B88" s="11"/>
      <c r="C88" s="11"/>
      <c r="D88" s="4"/>
      <c r="F88" s="15"/>
      <c r="G88" s="15"/>
    </row>
    <row r="89" spans="1:7" s="8" customFormat="1" x14ac:dyDescent="0.2">
      <c r="A89" s="11"/>
      <c r="B89" s="11"/>
      <c r="C89" s="11"/>
      <c r="D89" s="4"/>
      <c r="F89" s="15"/>
      <c r="G89" s="15"/>
    </row>
    <row r="90" spans="1:7" s="8" customFormat="1" x14ac:dyDescent="0.2">
      <c r="A90" s="11"/>
      <c r="B90" s="11"/>
      <c r="C90" s="11"/>
      <c r="D90" s="4"/>
      <c r="F90" s="15"/>
      <c r="G90" s="15"/>
    </row>
    <row r="91" spans="1:7" s="8" customFormat="1" x14ac:dyDescent="0.2">
      <c r="A91" s="11"/>
      <c r="B91" s="11"/>
      <c r="C91" s="11"/>
      <c r="D91" s="4"/>
      <c r="F91" s="15"/>
      <c r="G91" s="15"/>
    </row>
    <row r="92" spans="1:7" s="8" customFormat="1" x14ac:dyDescent="0.2">
      <c r="A92" s="11"/>
      <c r="B92" s="11"/>
      <c r="C92" s="11"/>
      <c r="D92" s="4"/>
      <c r="F92" s="15"/>
      <c r="G92" s="15"/>
    </row>
    <row r="93" spans="1:7" s="8" customFormat="1" x14ac:dyDescent="0.2">
      <c r="A93" s="11"/>
      <c r="B93" s="11"/>
      <c r="C93" s="11"/>
      <c r="D93" s="4"/>
      <c r="F93" s="15"/>
      <c r="G93" s="15"/>
    </row>
    <row r="94" spans="1:7" s="8" customFormat="1" x14ac:dyDescent="0.2">
      <c r="A94" s="11"/>
      <c r="B94" s="11"/>
      <c r="C94" s="11"/>
      <c r="D94" s="4"/>
      <c r="F94" s="15"/>
      <c r="G94" s="15"/>
    </row>
    <row r="95" spans="1:7" s="8" customFormat="1" x14ac:dyDescent="0.2">
      <c r="A95" s="11"/>
      <c r="B95" s="11"/>
      <c r="C95" s="11"/>
      <c r="D95" s="4"/>
      <c r="F95" s="15"/>
      <c r="G95" s="15"/>
    </row>
    <row r="96" spans="1:7" s="8" customFormat="1" x14ac:dyDescent="0.2">
      <c r="A96" s="11"/>
      <c r="B96" s="11"/>
      <c r="C96" s="11"/>
      <c r="D96" s="4"/>
      <c r="F96" s="15"/>
      <c r="G96" s="15"/>
    </row>
    <row r="97" spans="1:7" s="8" customFormat="1" x14ac:dyDescent="0.2">
      <c r="A97" s="11"/>
      <c r="B97" s="11"/>
      <c r="C97" s="11"/>
      <c r="D97" s="4"/>
      <c r="F97" s="15"/>
      <c r="G97" s="15"/>
    </row>
    <row r="98" spans="1:7" s="8" customFormat="1" x14ac:dyDescent="0.2">
      <c r="A98" s="11"/>
      <c r="B98" s="11"/>
      <c r="C98" s="11"/>
      <c r="D98" s="4"/>
      <c r="F98" s="15"/>
      <c r="G98" s="15"/>
    </row>
    <row r="99" spans="1:7" s="8" customFormat="1" x14ac:dyDescent="0.2">
      <c r="A99" s="11"/>
      <c r="B99" s="11"/>
      <c r="C99" s="11"/>
      <c r="D99" s="4"/>
      <c r="F99" s="15"/>
      <c r="G99" s="15"/>
    </row>
    <row r="100" spans="1:7" s="8" customFormat="1" x14ac:dyDescent="0.2">
      <c r="A100" s="11"/>
      <c r="B100" s="11"/>
      <c r="C100" s="11"/>
      <c r="D100" s="4"/>
      <c r="F100" s="15"/>
      <c r="G100" s="15"/>
    </row>
    <row r="101" spans="1:7" s="8" customFormat="1" x14ac:dyDescent="0.2">
      <c r="A101" s="11"/>
      <c r="B101" s="11"/>
      <c r="C101" s="11"/>
      <c r="D101" s="4"/>
      <c r="F101" s="15"/>
      <c r="G101" s="15"/>
    </row>
    <row r="102" spans="1:7" s="8" customFormat="1" x14ac:dyDescent="0.2">
      <c r="A102" s="11"/>
      <c r="B102" s="11"/>
      <c r="C102" s="11"/>
      <c r="D102" s="4"/>
      <c r="F102" s="15"/>
      <c r="G102" s="15"/>
    </row>
    <row r="103" spans="1:7" s="8" customFormat="1" x14ac:dyDescent="0.2">
      <c r="A103" s="11"/>
      <c r="B103" s="11"/>
      <c r="C103" s="11"/>
      <c r="D103" s="4"/>
      <c r="F103" s="15"/>
      <c r="G103" s="15"/>
    </row>
    <row r="104" spans="1:7" s="8" customFormat="1" x14ac:dyDescent="0.2">
      <c r="A104" s="11"/>
      <c r="B104" s="11"/>
      <c r="C104" s="11"/>
      <c r="D104" s="4"/>
      <c r="F104" s="15"/>
      <c r="G104" s="15"/>
    </row>
    <row r="105" spans="1:7" s="8" customFormat="1" x14ac:dyDescent="0.2">
      <c r="A105" s="11"/>
      <c r="B105" s="11"/>
      <c r="C105" s="11"/>
      <c r="D105" s="4"/>
      <c r="F105" s="15"/>
      <c r="G105" s="15"/>
    </row>
    <row r="106" spans="1:7" s="8" customFormat="1" x14ac:dyDescent="0.2">
      <c r="A106" s="11"/>
      <c r="B106" s="11"/>
      <c r="C106" s="11"/>
      <c r="D106" s="4"/>
      <c r="F106" s="15"/>
      <c r="G106" s="15"/>
    </row>
    <row r="107" spans="1:7" s="8" customFormat="1" x14ac:dyDescent="0.2">
      <c r="A107" s="11"/>
      <c r="B107" s="11"/>
      <c r="C107" s="11"/>
      <c r="D107" s="4"/>
      <c r="F107" s="15"/>
      <c r="G107" s="15"/>
    </row>
    <row r="108" spans="1:7" s="8" customFormat="1" x14ac:dyDescent="0.2">
      <c r="A108" s="11"/>
      <c r="B108" s="11"/>
      <c r="C108" s="11"/>
      <c r="D108" s="4"/>
      <c r="F108" s="15"/>
      <c r="G108" s="15"/>
    </row>
    <row r="109" spans="1:7" s="8" customFormat="1" x14ac:dyDescent="0.2">
      <c r="A109" s="11"/>
      <c r="B109" s="11"/>
      <c r="C109" s="11"/>
      <c r="D109" s="4"/>
      <c r="F109" s="15"/>
      <c r="G109" s="15"/>
    </row>
    <row r="110" spans="1:7" s="8" customFormat="1" x14ac:dyDescent="0.2">
      <c r="A110" s="11"/>
      <c r="B110" s="11"/>
      <c r="C110" s="11"/>
      <c r="D110" s="4"/>
      <c r="F110" s="15"/>
      <c r="G110" s="15"/>
    </row>
    <row r="111" spans="1:7" s="8" customFormat="1" x14ac:dyDescent="0.2">
      <c r="A111" s="11"/>
      <c r="B111" s="11"/>
      <c r="C111" s="11"/>
      <c r="D111" s="4"/>
      <c r="F111" s="15"/>
      <c r="G111" s="15"/>
    </row>
    <row r="112" spans="1:7" s="8" customFormat="1" x14ac:dyDescent="0.2">
      <c r="A112" s="11"/>
      <c r="B112" s="11"/>
      <c r="C112" s="11"/>
      <c r="D112" s="4"/>
      <c r="F112" s="15"/>
      <c r="G112" s="15"/>
    </row>
    <row r="113" spans="1:7" s="8" customFormat="1" x14ac:dyDescent="0.2">
      <c r="A113" s="11"/>
      <c r="B113" s="11"/>
      <c r="C113" s="11"/>
      <c r="D113" s="4"/>
      <c r="F113" s="15"/>
      <c r="G113" s="15"/>
    </row>
    <row r="114" spans="1:7" s="8" customFormat="1" x14ac:dyDescent="0.2">
      <c r="A114" s="11"/>
      <c r="B114" s="11"/>
      <c r="C114" s="11"/>
      <c r="D114" s="4"/>
      <c r="F114" s="15"/>
      <c r="G114" s="15"/>
    </row>
    <row r="115" spans="1:7" s="8" customFormat="1" x14ac:dyDescent="0.2">
      <c r="A115" s="11"/>
      <c r="B115" s="11"/>
      <c r="C115" s="11"/>
      <c r="D115" s="4"/>
      <c r="F115" s="15"/>
      <c r="G115" s="15"/>
    </row>
    <row r="116" spans="1:7" s="8" customFormat="1" x14ac:dyDescent="0.2">
      <c r="A116" s="11"/>
      <c r="B116" s="11"/>
      <c r="C116" s="11"/>
      <c r="D116" s="4"/>
      <c r="F116" s="15"/>
      <c r="G116" s="15"/>
    </row>
    <row r="117" spans="1:7" s="8" customFormat="1" x14ac:dyDescent="0.2">
      <c r="A117" s="11"/>
      <c r="B117" s="11"/>
      <c r="C117" s="11"/>
      <c r="D117" s="4"/>
      <c r="F117" s="15"/>
      <c r="G117" s="15"/>
    </row>
    <row r="118" spans="1:7" s="8" customFormat="1" x14ac:dyDescent="0.2">
      <c r="A118" s="11"/>
      <c r="B118" s="11"/>
      <c r="C118" s="11"/>
      <c r="D118" s="4"/>
      <c r="F118" s="15"/>
      <c r="G118" s="15"/>
    </row>
    <row r="119" spans="1:7" s="8" customFormat="1" x14ac:dyDescent="0.2">
      <c r="A119" s="11"/>
      <c r="B119" s="11"/>
      <c r="C119" s="11"/>
      <c r="D119" s="4"/>
      <c r="F119" s="15"/>
      <c r="G119" s="15"/>
    </row>
    <row r="120" spans="1:7" s="8" customFormat="1" x14ac:dyDescent="0.2">
      <c r="A120" s="11"/>
      <c r="B120" s="11"/>
      <c r="C120" s="11"/>
      <c r="D120" s="4"/>
      <c r="F120" s="15"/>
      <c r="G120" s="15"/>
    </row>
    <row r="121" spans="1:7" s="8" customFormat="1" x14ac:dyDescent="0.2">
      <c r="A121" s="11"/>
      <c r="B121" s="11"/>
      <c r="C121" s="11"/>
      <c r="D121" s="4"/>
      <c r="F121" s="15"/>
      <c r="G121" s="15"/>
    </row>
    <row r="122" spans="1:7" s="8" customFormat="1" x14ac:dyDescent="0.2">
      <c r="A122" s="11"/>
      <c r="B122" s="11"/>
      <c r="C122" s="11"/>
      <c r="D122" s="4"/>
      <c r="F122" s="15"/>
      <c r="G122" s="15"/>
    </row>
    <row r="123" spans="1:7" s="8" customFormat="1" x14ac:dyDescent="0.2">
      <c r="A123" s="11"/>
      <c r="B123" s="11"/>
      <c r="C123" s="11"/>
      <c r="D123" s="4"/>
      <c r="F123" s="15"/>
      <c r="G123" s="15"/>
    </row>
    <row r="124" spans="1:7" s="8" customFormat="1" x14ac:dyDescent="0.2">
      <c r="A124" s="11"/>
      <c r="B124" s="11"/>
      <c r="C124" s="11"/>
      <c r="D124" s="4"/>
      <c r="F124" s="15"/>
      <c r="G124" s="15"/>
    </row>
    <row r="125" spans="1:7" s="8" customFormat="1" x14ac:dyDescent="0.2">
      <c r="A125" s="11"/>
      <c r="B125" s="11"/>
      <c r="C125" s="11"/>
      <c r="D125" s="4"/>
      <c r="F125" s="15"/>
      <c r="G125" s="15"/>
    </row>
    <row r="126" spans="1:7" x14ac:dyDescent="0.2">
      <c r="D126" s="4"/>
    </row>
    <row r="127" spans="1:7" x14ac:dyDescent="0.2">
      <c r="D127" s="4"/>
    </row>
    <row r="128" spans="1:7" x14ac:dyDescent="0.2">
      <c r="D128" s="4"/>
    </row>
    <row r="129" spans="1:10" x14ac:dyDescent="0.2">
      <c r="D129" s="4"/>
    </row>
    <row r="130" spans="1:10" x14ac:dyDescent="0.2">
      <c r="D130" s="4"/>
    </row>
    <row r="131" spans="1:10" x14ac:dyDescent="0.2">
      <c r="D131" s="4"/>
    </row>
    <row r="132" spans="1:10" x14ac:dyDescent="0.2">
      <c r="D132" s="4"/>
    </row>
    <row r="133" spans="1:10" x14ac:dyDescent="0.2">
      <c r="D133" s="4"/>
    </row>
    <row r="134" spans="1:10" s="8" customFormat="1" x14ac:dyDescent="0.2">
      <c r="A134" s="11"/>
      <c r="B134" s="11"/>
      <c r="C134" s="11"/>
      <c r="D134" s="4"/>
      <c r="F134" s="15"/>
      <c r="G134" s="15"/>
      <c r="H134" s="15"/>
      <c r="I134" s="15"/>
      <c r="J134" s="15"/>
    </row>
    <row r="135" spans="1:10" s="8" customFormat="1" x14ac:dyDescent="0.2">
      <c r="A135" s="11"/>
      <c r="B135" s="11"/>
      <c r="C135" s="11"/>
      <c r="D135" s="4"/>
      <c r="F135" s="15"/>
      <c r="G135" s="15"/>
      <c r="H135" s="15"/>
      <c r="I135" s="15"/>
      <c r="J135" s="15"/>
    </row>
    <row r="136" spans="1:10" s="8" customFormat="1" x14ac:dyDescent="0.2">
      <c r="A136" s="11"/>
      <c r="B136" s="11"/>
      <c r="C136" s="11"/>
      <c r="D136" s="4"/>
      <c r="F136" s="15"/>
      <c r="G136" s="15"/>
      <c r="H136" s="15"/>
      <c r="I136" s="15"/>
      <c r="J136" s="15"/>
    </row>
    <row r="137" spans="1:10" s="8" customFormat="1" x14ac:dyDescent="0.2">
      <c r="A137" s="11"/>
      <c r="B137" s="11"/>
      <c r="C137" s="11"/>
      <c r="D137" s="4"/>
      <c r="F137" s="15"/>
      <c r="G137" s="15"/>
      <c r="H137" s="15"/>
      <c r="I137" s="15"/>
      <c r="J137" s="15"/>
    </row>
    <row r="138" spans="1:10" s="8" customFormat="1" x14ac:dyDescent="0.2">
      <c r="A138" s="11"/>
      <c r="B138" s="11"/>
      <c r="C138" s="11"/>
      <c r="D138" s="4"/>
      <c r="F138" s="15"/>
      <c r="G138" s="15"/>
      <c r="H138" s="15"/>
      <c r="I138" s="15"/>
      <c r="J138" s="15"/>
    </row>
    <row r="139" spans="1:10" s="8" customFormat="1" x14ac:dyDescent="0.2">
      <c r="A139" s="11"/>
      <c r="B139" s="11"/>
      <c r="C139" s="11"/>
      <c r="D139" s="4"/>
      <c r="F139" s="15"/>
      <c r="G139" s="15"/>
      <c r="H139" s="15"/>
      <c r="I139" s="15"/>
      <c r="J139" s="15"/>
    </row>
    <row r="140" spans="1:10" s="8" customFormat="1" x14ac:dyDescent="0.2">
      <c r="A140" s="11"/>
      <c r="B140" s="11"/>
      <c r="C140" s="11"/>
      <c r="D140" s="4"/>
      <c r="F140" s="15"/>
      <c r="G140" s="15"/>
      <c r="H140" s="15"/>
      <c r="I140" s="15"/>
      <c r="J140" s="15"/>
    </row>
    <row r="141" spans="1:10" s="8" customFormat="1" x14ac:dyDescent="0.2">
      <c r="A141" s="11"/>
      <c r="B141" s="11"/>
      <c r="C141" s="11"/>
      <c r="D141" s="4"/>
      <c r="F141" s="15"/>
      <c r="G141" s="15"/>
      <c r="H141" s="15"/>
      <c r="I141" s="15"/>
      <c r="J141" s="15"/>
    </row>
    <row r="142" spans="1:10" s="8" customFormat="1" x14ac:dyDescent="0.2">
      <c r="A142" s="11"/>
      <c r="B142" s="11"/>
      <c r="C142" s="11"/>
      <c r="D142" s="4"/>
      <c r="F142" s="15"/>
      <c r="G142" s="15"/>
      <c r="H142" s="15"/>
      <c r="I142" s="15"/>
      <c r="J142" s="15"/>
    </row>
    <row r="143" spans="1:10" s="8" customFormat="1" x14ac:dyDescent="0.2">
      <c r="A143" s="11"/>
      <c r="B143" s="11"/>
      <c r="C143" s="11"/>
      <c r="D143" s="4"/>
      <c r="F143" s="15"/>
      <c r="G143" s="15"/>
      <c r="H143" s="15"/>
      <c r="I143" s="15"/>
      <c r="J143" s="15"/>
    </row>
    <row r="144" spans="1:10" s="8" customFormat="1" x14ac:dyDescent="0.2">
      <c r="A144" s="11"/>
      <c r="B144" s="11"/>
      <c r="C144" s="11"/>
      <c r="D144" s="4"/>
      <c r="F144" s="15"/>
      <c r="G144" s="15"/>
      <c r="H144" s="15"/>
      <c r="I144" s="15"/>
      <c r="J144" s="15"/>
    </row>
    <row r="145" spans="1:10" s="8" customFormat="1" x14ac:dyDescent="0.2">
      <c r="A145" s="11"/>
      <c r="B145" s="11"/>
      <c r="C145" s="11"/>
      <c r="D145" s="4"/>
      <c r="F145" s="15"/>
      <c r="G145" s="15"/>
      <c r="H145" s="15"/>
      <c r="I145" s="15"/>
      <c r="J145" s="15"/>
    </row>
    <row r="146" spans="1:10" s="8" customFormat="1" x14ac:dyDescent="0.2">
      <c r="A146" s="11"/>
      <c r="B146" s="11"/>
      <c r="C146" s="11"/>
      <c r="D146" s="4"/>
      <c r="F146" s="15"/>
      <c r="G146" s="15"/>
      <c r="H146" s="15"/>
      <c r="I146" s="15"/>
      <c r="J146" s="15"/>
    </row>
    <row r="147" spans="1:10" s="8" customFormat="1" x14ac:dyDescent="0.2">
      <c r="A147" s="11"/>
      <c r="B147" s="11"/>
      <c r="C147" s="11"/>
      <c r="D147" s="4"/>
      <c r="F147" s="15"/>
      <c r="G147" s="15"/>
      <c r="H147" s="15"/>
      <c r="I147" s="15"/>
      <c r="J147" s="15"/>
    </row>
    <row r="148" spans="1:10" s="8" customFormat="1" x14ac:dyDescent="0.2">
      <c r="A148" s="11"/>
      <c r="B148" s="11"/>
      <c r="C148" s="11"/>
      <c r="D148" s="4"/>
      <c r="F148" s="15"/>
      <c r="G148" s="15"/>
      <c r="H148" s="15"/>
      <c r="I148" s="15"/>
      <c r="J148" s="15"/>
    </row>
    <row r="149" spans="1:10" s="8" customFormat="1" x14ac:dyDescent="0.2">
      <c r="A149" s="11"/>
      <c r="B149" s="11"/>
      <c r="C149" s="11"/>
      <c r="D149" s="4"/>
      <c r="F149" s="15"/>
      <c r="G149" s="15"/>
      <c r="H149" s="15"/>
      <c r="I149" s="15"/>
      <c r="J149" s="15"/>
    </row>
    <row r="150" spans="1:10" s="8" customFormat="1" x14ac:dyDescent="0.2">
      <c r="A150" s="11"/>
      <c r="B150" s="11"/>
      <c r="C150" s="11"/>
      <c r="D150" s="4"/>
      <c r="F150" s="15"/>
      <c r="G150" s="15"/>
      <c r="H150" s="15"/>
      <c r="I150" s="15"/>
      <c r="J150" s="15"/>
    </row>
    <row r="151" spans="1:10" s="8" customFormat="1" x14ac:dyDescent="0.2">
      <c r="A151" s="11"/>
      <c r="B151" s="11"/>
      <c r="C151" s="11"/>
      <c r="D151" s="4"/>
      <c r="F151" s="15"/>
      <c r="G151" s="15"/>
      <c r="H151" s="15"/>
      <c r="I151" s="15"/>
      <c r="J151" s="15"/>
    </row>
    <row r="152" spans="1:10" s="8" customFormat="1" x14ac:dyDescent="0.2">
      <c r="A152" s="11"/>
      <c r="B152" s="11"/>
      <c r="C152" s="11"/>
      <c r="D152" s="4"/>
      <c r="F152" s="15"/>
      <c r="G152" s="15"/>
      <c r="H152" s="15"/>
      <c r="I152" s="15"/>
      <c r="J152" s="15"/>
    </row>
    <row r="153" spans="1:10" s="8" customFormat="1" x14ac:dyDescent="0.2">
      <c r="A153" s="11"/>
      <c r="B153" s="11"/>
      <c r="C153" s="11"/>
      <c r="D153" s="4"/>
      <c r="F153" s="15"/>
      <c r="G153" s="15"/>
      <c r="H153" s="15"/>
      <c r="I153" s="15"/>
      <c r="J153" s="15"/>
    </row>
    <row r="154" spans="1:10" s="8" customFormat="1" x14ac:dyDescent="0.2">
      <c r="A154" s="11"/>
      <c r="B154" s="11"/>
      <c r="C154" s="11"/>
      <c r="D154" s="4"/>
      <c r="F154" s="15"/>
      <c r="G154" s="15"/>
      <c r="H154" s="15"/>
      <c r="I154" s="15"/>
      <c r="J154" s="15"/>
    </row>
    <row r="155" spans="1:10" s="8" customFormat="1" x14ac:dyDescent="0.2">
      <c r="A155" s="11"/>
      <c r="B155" s="11"/>
      <c r="C155" s="11"/>
      <c r="D155" s="4"/>
      <c r="F155" s="15"/>
      <c r="G155" s="15"/>
      <c r="H155" s="15"/>
      <c r="I155" s="15"/>
      <c r="J155" s="15"/>
    </row>
    <row r="156" spans="1:10" s="8" customFormat="1" x14ac:dyDescent="0.2">
      <c r="A156" s="11"/>
      <c r="B156" s="11"/>
      <c r="C156" s="11"/>
      <c r="D156" s="4"/>
      <c r="F156" s="15"/>
      <c r="G156" s="15"/>
      <c r="H156" s="15"/>
      <c r="I156" s="15"/>
      <c r="J156" s="15"/>
    </row>
    <row r="157" spans="1:10" s="8" customFormat="1" x14ac:dyDescent="0.2">
      <c r="A157" s="11"/>
      <c r="B157" s="11"/>
      <c r="C157" s="11"/>
      <c r="D157" s="4"/>
      <c r="F157" s="15"/>
      <c r="G157" s="15"/>
      <c r="H157" s="15"/>
      <c r="I157" s="15"/>
      <c r="J157" s="15"/>
    </row>
    <row r="158" spans="1:10" s="8" customFormat="1" x14ac:dyDescent="0.2">
      <c r="A158" s="11"/>
      <c r="B158" s="11"/>
      <c r="C158" s="11"/>
      <c r="D158" s="4"/>
      <c r="F158" s="15"/>
      <c r="G158" s="15"/>
      <c r="H158" s="15"/>
      <c r="I158" s="15"/>
      <c r="J158" s="15"/>
    </row>
    <row r="159" spans="1:10" s="8" customFormat="1" x14ac:dyDescent="0.2">
      <c r="A159" s="11"/>
      <c r="B159" s="11"/>
      <c r="C159" s="11"/>
      <c r="D159" s="4"/>
      <c r="F159" s="15"/>
      <c r="G159" s="15"/>
      <c r="H159" s="15"/>
      <c r="I159" s="15"/>
      <c r="J159" s="15"/>
    </row>
    <row r="160" spans="1:10" s="8" customFormat="1" x14ac:dyDescent="0.2">
      <c r="A160" s="11"/>
      <c r="B160" s="11"/>
      <c r="C160" s="11"/>
      <c r="D160" s="4"/>
      <c r="F160" s="15"/>
      <c r="G160" s="15"/>
      <c r="H160" s="15"/>
      <c r="I160" s="15"/>
      <c r="J160" s="15"/>
    </row>
    <row r="161" spans="1:10" s="8" customFormat="1" x14ac:dyDescent="0.2">
      <c r="A161" s="11"/>
      <c r="B161" s="11"/>
      <c r="C161" s="11"/>
      <c r="D161" s="4"/>
      <c r="F161" s="15"/>
      <c r="G161" s="15"/>
      <c r="H161" s="15"/>
      <c r="I161" s="15"/>
      <c r="J161" s="15"/>
    </row>
    <row r="162" spans="1:10" s="8" customFormat="1" x14ac:dyDescent="0.2">
      <c r="A162" s="11"/>
      <c r="B162" s="11"/>
      <c r="C162" s="11"/>
      <c r="D162" s="4"/>
      <c r="F162" s="15"/>
      <c r="G162" s="15"/>
      <c r="H162" s="15"/>
      <c r="I162" s="15"/>
      <c r="J162" s="15"/>
    </row>
    <row r="163" spans="1:10" s="8" customFormat="1" x14ac:dyDescent="0.2">
      <c r="A163" s="11"/>
      <c r="B163" s="11"/>
      <c r="C163" s="11"/>
      <c r="D163" s="4"/>
      <c r="F163" s="15"/>
      <c r="G163" s="15"/>
      <c r="H163" s="15"/>
      <c r="I163" s="15"/>
      <c r="J163" s="15"/>
    </row>
    <row r="164" spans="1:10" s="8" customFormat="1" x14ac:dyDescent="0.2">
      <c r="A164" s="11"/>
      <c r="B164" s="11"/>
      <c r="C164" s="11"/>
      <c r="D164" s="4"/>
      <c r="F164" s="15"/>
      <c r="G164" s="15"/>
      <c r="H164" s="15"/>
      <c r="I164" s="15"/>
      <c r="J164" s="15"/>
    </row>
    <row r="165" spans="1:10" s="8" customFormat="1" x14ac:dyDescent="0.2">
      <c r="A165" s="11"/>
      <c r="B165" s="11"/>
      <c r="C165" s="11"/>
      <c r="D165" s="4"/>
      <c r="F165" s="15"/>
      <c r="G165" s="15"/>
      <c r="H165" s="15"/>
      <c r="I165" s="15"/>
      <c r="J165" s="15"/>
    </row>
    <row r="166" spans="1:10" s="8" customFormat="1" x14ac:dyDescent="0.2">
      <c r="A166" s="11"/>
      <c r="B166" s="11"/>
      <c r="C166" s="11"/>
      <c r="D166" s="4"/>
      <c r="F166" s="15"/>
      <c r="G166" s="15"/>
      <c r="H166" s="15"/>
      <c r="I166" s="15"/>
      <c r="J166" s="15"/>
    </row>
    <row r="167" spans="1:10" s="8" customFormat="1" x14ac:dyDescent="0.2">
      <c r="A167" s="11"/>
      <c r="B167" s="11"/>
      <c r="C167" s="11"/>
      <c r="D167" s="4"/>
      <c r="F167" s="15"/>
      <c r="G167" s="15"/>
      <c r="H167" s="15"/>
      <c r="I167" s="15"/>
      <c r="J167" s="15"/>
    </row>
    <row r="168" spans="1:10" s="8" customFormat="1" x14ac:dyDescent="0.2">
      <c r="A168" s="11"/>
      <c r="B168" s="11"/>
      <c r="C168" s="11"/>
      <c r="D168" s="4"/>
      <c r="F168" s="15"/>
      <c r="G168" s="15"/>
      <c r="H168" s="15"/>
      <c r="I168" s="15"/>
      <c r="J168" s="15"/>
    </row>
    <row r="169" spans="1:10" s="8" customFormat="1" x14ac:dyDescent="0.2">
      <c r="A169" s="11"/>
      <c r="B169" s="11"/>
      <c r="C169" s="11"/>
      <c r="D169" s="4"/>
      <c r="F169" s="15"/>
      <c r="G169" s="15"/>
      <c r="H169" s="15"/>
      <c r="I169" s="15"/>
      <c r="J169" s="15"/>
    </row>
    <row r="170" spans="1:10" s="8" customFormat="1" x14ac:dyDescent="0.2">
      <c r="A170" s="11"/>
      <c r="B170" s="11"/>
      <c r="C170" s="11"/>
      <c r="D170" s="4"/>
      <c r="F170" s="15"/>
      <c r="G170" s="15"/>
      <c r="H170" s="15"/>
      <c r="I170" s="15"/>
      <c r="J170" s="15"/>
    </row>
    <row r="171" spans="1:10" s="8" customFormat="1" x14ac:dyDescent="0.2">
      <c r="A171" s="11"/>
      <c r="B171" s="11"/>
      <c r="C171" s="11"/>
      <c r="D171" s="4"/>
      <c r="F171" s="15"/>
      <c r="G171" s="15"/>
      <c r="H171" s="15"/>
      <c r="I171" s="15"/>
      <c r="J171" s="15"/>
    </row>
    <row r="172" spans="1:10" s="8" customFormat="1" x14ac:dyDescent="0.2">
      <c r="A172" s="11"/>
      <c r="B172" s="11"/>
      <c r="C172" s="11"/>
      <c r="D172" s="4"/>
      <c r="F172" s="15"/>
      <c r="G172" s="15"/>
      <c r="H172" s="15"/>
      <c r="I172" s="15"/>
      <c r="J172" s="15"/>
    </row>
    <row r="173" spans="1:10" s="8" customFormat="1" x14ac:dyDescent="0.2">
      <c r="A173" s="11"/>
      <c r="B173" s="11"/>
      <c r="C173" s="11"/>
      <c r="D173" s="4"/>
      <c r="F173" s="15"/>
      <c r="G173" s="15"/>
      <c r="H173" s="15"/>
      <c r="I173" s="15"/>
      <c r="J173" s="15"/>
    </row>
    <row r="174" spans="1:10" s="8" customFormat="1" x14ac:dyDescent="0.2">
      <c r="A174" s="11"/>
      <c r="B174" s="11"/>
      <c r="C174" s="11"/>
      <c r="D174" s="4"/>
      <c r="F174" s="15"/>
      <c r="G174" s="15"/>
      <c r="H174" s="15"/>
      <c r="I174" s="15"/>
      <c r="J174" s="15"/>
    </row>
    <row r="175" spans="1:10" s="8" customFormat="1" x14ac:dyDescent="0.2">
      <c r="A175" s="11"/>
      <c r="B175" s="11"/>
      <c r="C175" s="11"/>
      <c r="D175" s="4"/>
      <c r="F175" s="15"/>
      <c r="G175" s="15"/>
      <c r="H175" s="15"/>
      <c r="I175" s="15"/>
      <c r="J175" s="15"/>
    </row>
    <row r="176" spans="1:10" s="8" customFormat="1" x14ac:dyDescent="0.2">
      <c r="A176" s="11"/>
      <c r="B176" s="11"/>
      <c r="C176" s="11"/>
      <c r="D176" s="4"/>
      <c r="F176" s="15"/>
      <c r="G176" s="15"/>
      <c r="H176" s="15"/>
      <c r="I176" s="15"/>
      <c r="J176" s="15"/>
    </row>
    <row r="177" spans="1:10" s="8" customFormat="1" x14ac:dyDescent="0.2">
      <c r="A177" s="11"/>
      <c r="B177" s="11"/>
      <c r="C177" s="11"/>
      <c r="D177" s="4"/>
      <c r="F177" s="15"/>
      <c r="G177" s="15"/>
      <c r="H177" s="15"/>
      <c r="I177" s="15"/>
      <c r="J177" s="15"/>
    </row>
    <row r="178" spans="1:10" s="8" customFormat="1" x14ac:dyDescent="0.2">
      <c r="A178" s="11"/>
      <c r="B178" s="11"/>
      <c r="C178" s="11"/>
      <c r="D178" s="4"/>
      <c r="F178" s="15"/>
      <c r="G178" s="15"/>
      <c r="H178" s="15"/>
      <c r="I178" s="15"/>
      <c r="J178" s="15"/>
    </row>
    <row r="179" spans="1:10" s="8" customFormat="1" x14ac:dyDescent="0.2">
      <c r="A179" s="11"/>
      <c r="B179" s="11"/>
      <c r="C179" s="11"/>
      <c r="D179" s="4"/>
      <c r="F179" s="15"/>
      <c r="G179" s="15"/>
      <c r="H179" s="15"/>
      <c r="I179" s="15"/>
      <c r="J179" s="15"/>
    </row>
    <row r="180" spans="1:10" s="8" customFormat="1" x14ac:dyDescent="0.2">
      <c r="A180" s="11"/>
      <c r="B180" s="11"/>
      <c r="C180" s="11"/>
      <c r="D180" s="4"/>
      <c r="F180" s="15"/>
      <c r="G180" s="15"/>
      <c r="H180" s="15"/>
      <c r="I180" s="15"/>
      <c r="J180" s="15"/>
    </row>
    <row r="181" spans="1:10" s="8" customFormat="1" x14ac:dyDescent="0.2">
      <c r="A181" s="11"/>
      <c r="B181" s="11"/>
      <c r="C181" s="11"/>
      <c r="D181" s="4"/>
      <c r="F181" s="15"/>
      <c r="G181" s="15"/>
      <c r="H181" s="15"/>
      <c r="I181" s="15"/>
      <c r="J181" s="15"/>
    </row>
    <row r="182" spans="1:10" s="8" customFormat="1" x14ac:dyDescent="0.2">
      <c r="A182" s="11"/>
      <c r="B182" s="11"/>
      <c r="C182" s="11"/>
      <c r="D182" s="4"/>
      <c r="F182" s="15"/>
      <c r="G182" s="15"/>
      <c r="H182" s="15"/>
      <c r="I182" s="15"/>
      <c r="J182" s="15"/>
    </row>
    <row r="183" spans="1:10" s="8" customFormat="1" x14ac:dyDescent="0.2">
      <c r="A183" s="11"/>
      <c r="B183" s="11"/>
      <c r="C183" s="11"/>
      <c r="D183" s="4"/>
      <c r="F183" s="15"/>
      <c r="G183" s="15"/>
      <c r="H183" s="15"/>
      <c r="I183" s="15"/>
      <c r="J183" s="15"/>
    </row>
    <row r="184" spans="1:10" s="8" customFormat="1" x14ac:dyDescent="0.2">
      <c r="A184" s="11"/>
      <c r="B184" s="11"/>
      <c r="C184" s="11"/>
      <c r="D184" s="4"/>
      <c r="F184" s="15"/>
      <c r="G184" s="15"/>
      <c r="H184" s="15"/>
      <c r="I184" s="15"/>
      <c r="J184" s="15"/>
    </row>
    <row r="185" spans="1:10" s="8" customFormat="1" x14ac:dyDescent="0.2">
      <c r="A185" s="11"/>
      <c r="B185" s="11"/>
      <c r="C185" s="11"/>
      <c r="D185" s="4"/>
      <c r="F185" s="15"/>
      <c r="G185" s="15"/>
      <c r="H185" s="15"/>
      <c r="I185" s="15"/>
      <c r="J185" s="15"/>
    </row>
    <row r="186" spans="1:10" s="8" customFormat="1" x14ac:dyDescent="0.2">
      <c r="A186" s="11"/>
      <c r="B186" s="11"/>
      <c r="C186" s="11"/>
      <c r="D186" s="4"/>
      <c r="F186" s="15"/>
      <c r="G186" s="15"/>
      <c r="H186" s="15"/>
      <c r="I186" s="15"/>
      <c r="J186" s="15"/>
    </row>
    <row r="187" spans="1:10" s="8" customFormat="1" x14ac:dyDescent="0.2">
      <c r="A187" s="11"/>
      <c r="B187" s="11"/>
      <c r="C187" s="11"/>
      <c r="D187" s="4"/>
      <c r="F187" s="15"/>
      <c r="G187" s="15"/>
      <c r="H187" s="15"/>
      <c r="I187" s="15"/>
      <c r="J187" s="15"/>
    </row>
    <row r="188" spans="1:10" s="8" customFormat="1" x14ac:dyDescent="0.2">
      <c r="A188" s="11"/>
      <c r="B188" s="11"/>
      <c r="C188" s="11"/>
      <c r="D188" s="4"/>
      <c r="F188" s="15"/>
      <c r="G188" s="15"/>
      <c r="H188" s="15"/>
      <c r="I188" s="15"/>
      <c r="J188" s="15"/>
    </row>
    <row r="189" spans="1:10" s="8" customFormat="1" x14ac:dyDescent="0.2">
      <c r="A189" s="11"/>
      <c r="B189" s="11"/>
      <c r="C189" s="11"/>
      <c r="D189" s="4"/>
      <c r="F189" s="15"/>
      <c r="G189" s="15"/>
      <c r="H189" s="15"/>
      <c r="I189" s="15"/>
      <c r="J189" s="15"/>
    </row>
    <row r="190" spans="1:10" s="8" customFormat="1" x14ac:dyDescent="0.2">
      <c r="A190" s="11"/>
      <c r="B190" s="11"/>
      <c r="C190" s="11"/>
      <c r="D190" s="4"/>
      <c r="F190" s="15"/>
      <c r="G190" s="15"/>
      <c r="H190" s="15"/>
      <c r="I190" s="15"/>
      <c r="J190" s="15"/>
    </row>
    <row r="191" spans="1:10" s="8" customFormat="1" x14ac:dyDescent="0.2">
      <c r="A191" s="11"/>
      <c r="B191" s="11"/>
      <c r="C191" s="11"/>
      <c r="D191" s="4"/>
      <c r="F191" s="15"/>
      <c r="G191" s="15"/>
      <c r="H191" s="15"/>
      <c r="I191" s="15"/>
      <c r="J191" s="15"/>
    </row>
    <row r="192" spans="1:10" s="8" customFormat="1" x14ac:dyDescent="0.2">
      <c r="A192" s="11"/>
      <c r="B192" s="11"/>
      <c r="C192" s="11"/>
      <c r="D192" s="4"/>
      <c r="F192" s="15"/>
      <c r="G192" s="15"/>
      <c r="H192" s="15"/>
      <c r="I192" s="15"/>
      <c r="J192" s="15"/>
    </row>
    <row r="193" spans="1:10" s="8" customFormat="1" x14ac:dyDescent="0.2">
      <c r="A193" s="11"/>
      <c r="B193" s="11"/>
      <c r="C193" s="11"/>
      <c r="D193" s="4"/>
      <c r="F193" s="15"/>
      <c r="G193" s="15"/>
      <c r="H193" s="15"/>
      <c r="I193" s="15"/>
      <c r="J193" s="15"/>
    </row>
    <row r="194" spans="1:10" s="8" customFormat="1" x14ac:dyDescent="0.2">
      <c r="A194" s="11"/>
      <c r="B194" s="11"/>
      <c r="C194" s="11"/>
      <c r="D194" s="4"/>
      <c r="F194" s="15"/>
      <c r="G194" s="15"/>
      <c r="H194" s="15"/>
      <c r="I194" s="15"/>
      <c r="J194" s="15"/>
    </row>
    <row r="195" spans="1:10" s="8" customFormat="1" x14ac:dyDescent="0.2">
      <c r="A195" s="11"/>
      <c r="B195" s="11"/>
      <c r="C195" s="11"/>
      <c r="D195" s="4"/>
      <c r="F195" s="15"/>
      <c r="G195" s="15"/>
      <c r="H195" s="15"/>
      <c r="I195" s="15"/>
      <c r="J195" s="15"/>
    </row>
    <row r="196" spans="1:10" s="8" customFormat="1" x14ac:dyDescent="0.2">
      <c r="A196" s="11"/>
      <c r="B196" s="11"/>
      <c r="C196" s="11"/>
      <c r="D196" s="4"/>
      <c r="F196" s="15"/>
      <c r="G196" s="15"/>
      <c r="H196" s="15"/>
      <c r="I196" s="15"/>
      <c r="J196" s="15"/>
    </row>
    <row r="197" spans="1:10" s="8" customFormat="1" x14ac:dyDescent="0.2">
      <c r="A197" s="11"/>
      <c r="B197" s="11"/>
      <c r="C197" s="11"/>
      <c r="D197" s="4"/>
      <c r="F197" s="15"/>
      <c r="G197" s="15"/>
      <c r="H197" s="15"/>
      <c r="I197" s="15"/>
      <c r="J197" s="15"/>
    </row>
    <row r="198" spans="1:10" s="8" customFormat="1" x14ac:dyDescent="0.2">
      <c r="A198" s="11"/>
      <c r="B198" s="11"/>
      <c r="C198" s="11"/>
      <c r="D198" s="4"/>
      <c r="F198" s="15"/>
      <c r="G198" s="15"/>
      <c r="H198" s="15"/>
      <c r="I198" s="15"/>
      <c r="J198" s="15"/>
    </row>
    <row r="199" spans="1:10" s="8" customFormat="1" x14ac:dyDescent="0.2">
      <c r="A199" s="11"/>
      <c r="B199" s="11"/>
      <c r="C199" s="11"/>
      <c r="D199" s="4"/>
      <c r="F199" s="15"/>
      <c r="G199" s="15"/>
      <c r="H199" s="15"/>
      <c r="I199" s="15"/>
      <c r="J199" s="15"/>
    </row>
    <row r="200" spans="1:10" s="8" customFormat="1" x14ac:dyDescent="0.2">
      <c r="A200" s="11"/>
      <c r="B200" s="11"/>
      <c r="C200" s="11"/>
      <c r="D200" s="4"/>
      <c r="F200" s="15"/>
      <c r="G200" s="15"/>
      <c r="H200" s="15"/>
      <c r="I200" s="15"/>
      <c r="J200" s="15"/>
    </row>
    <row r="201" spans="1:10" s="8" customFormat="1" x14ac:dyDescent="0.2">
      <c r="A201" s="11"/>
      <c r="B201" s="11"/>
      <c r="C201" s="11"/>
      <c r="D201" s="4"/>
      <c r="F201" s="15"/>
      <c r="G201" s="15"/>
      <c r="H201" s="15"/>
      <c r="I201" s="15"/>
      <c r="J201" s="15"/>
    </row>
    <row r="202" spans="1:10" s="8" customFormat="1" x14ac:dyDescent="0.2">
      <c r="A202" s="11"/>
      <c r="B202" s="11"/>
      <c r="C202" s="11"/>
      <c r="D202" s="4"/>
      <c r="F202" s="15"/>
      <c r="G202" s="15"/>
      <c r="H202" s="15"/>
      <c r="I202" s="15"/>
      <c r="J202" s="15"/>
    </row>
  </sheetData>
  <mergeCells count="45">
    <mergeCell ref="B62:H62"/>
    <mergeCell ref="D12:F12"/>
    <mergeCell ref="D13:F13"/>
    <mergeCell ref="D14:F14"/>
    <mergeCell ref="E15:F15"/>
    <mergeCell ref="E16:F16"/>
    <mergeCell ref="E17:F17"/>
    <mergeCell ref="D19:F19"/>
    <mergeCell ref="E20:F20"/>
    <mergeCell ref="B56:H56"/>
    <mergeCell ref="B57:H57"/>
    <mergeCell ref="B58:H58"/>
    <mergeCell ref="B59:H59"/>
    <mergeCell ref="B60:H60"/>
    <mergeCell ref="B61:H61"/>
    <mergeCell ref="B55:H55"/>
    <mergeCell ref="A1:J1"/>
    <mergeCell ref="A2:J2"/>
    <mergeCell ref="A3:J3"/>
    <mergeCell ref="A4:J4"/>
    <mergeCell ref="A5:J5"/>
    <mergeCell ref="A6:J6"/>
    <mergeCell ref="D47:F47"/>
    <mergeCell ref="G49:H49"/>
    <mergeCell ref="G50:H50"/>
    <mergeCell ref="G51:H51"/>
    <mergeCell ref="E23:F23"/>
    <mergeCell ref="D25:F25"/>
    <mergeCell ref="D27:F27"/>
    <mergeCell ref="D28:F28"/>
    <mergeCell ref="D9:E9"/>
    <mergeCell ref="E37:F37"/>
    <mergeCell ref="D39:F39"/>
    <mergeCell ref="D41:F41"/>
    <mergeCell ref="D43:F43"/>
    <mergeCell ref="E29:F29"/>
    <mergeCell ref="E30:F30"/>
    <mergeCell ref="B54:H54"/>
    <mergeCell ref="E34:F34"/>
    <mergeCell ref="E35:F35"/>
    <mergeCell ref="E21:F21"/>
    <mergeCell ref="E22:F22"/>
    <mergeCell ref="E31:F31"/>
    <mergeCell ref="D33:F33"/>
    <mergeCell ref="E36:F36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97"/>
  <sheetViews>
    <sheetView showGridLines="0" topLeftCell="D24" zoomScale="80" zoomScaleNormal="80" workbookViewId="0">
      <selection activeCell="N33" sqref="N33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53.7109375" style="15" customWidth="1"/>
    <col min="5" max="5" width="16.85546875" style="8" customWidth="1"/>
    <col min="6" max="6" width="20.140625" style="15" customWidth="1"/>
    <col min="7" max="7" width="19" style="15" customWidth="1"/>
    <col min="8" max="8" width="19.7109375" style="15" customWidth="1"/>
    <col min="9" max="9" width="21.7109375" style="15" customWidth="1"/>
    <col min="10" max="10" width="2" style="15" customWidth="1"/>
    <col min="11" max="16384" width="11.42578125" style="15"/>
  </cols>
  <sheetData>
    <row r="1" spans="1:10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0" ht="14.25" customHeight="1" x14ac:dyDescent="0.2">
      <c r="A3" s="442" t="s">
        <v>207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0" ht="14.25" customHeight="1" x14ac:dyDescent="0.2">
      <c r="A4" s="442" t="s">
        <v>626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0" ht="14.25" customHeight="1" x14ac:dyDescent="0.2">
      <c r="A6" s="456" t="s">
        <v>243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2.5" hidden="1" x14ac:dyDescent="0.2">
      <c r="A7" s="7" t="s">
        <v>12</v>
      </c>
      <c r="B7" s="7" t="s">
        <v>5</v>
      </c>
      <c r="C7" s="7" t="s">
        <v>36</v>
      </c>
      <c r="D7" s="7" t="s">
        <v>90</v>
      </c>
      <c r="E7" s="7" t="s">
        <v>6</v>
      </c>
      <c r="F7" s="7" t="s">
        <v>20</v>
      </c>
      <c r="G7" s="7" t="s">
        <v>22</v>
      </c>
      <c r="H7" s="7" t="s">
        <v>24</v>
      </c>
      <c r="I7" s="7" t="s">
        <v>25</v>
      </c>
    </row>
    <row r="8" spans="1:10" ht="48" x14ac:dyDescent="0.2">
      <c r="A8" s="7" t="s">
        <v>3</v>
      </c>
      <c r="B8" s="7" t="s">
        <v>3</v>
      </c>
      <c r="C8" s="7" t="s">
        <v>3</v>
      </c>
      <c r="D8" s="107" t="s">
        <v>39</v>
      </c>
      <c r="E8" s="106" t="s">
        <v>133</v>
      </c>
      <c r="F8" s="106" t="s">
        <v>204</v>
      </c>
      <c r="G8" s="106" t="s">
        <v>205</v>
      </c>
      <c r="H8" s="106" t="s">
        <v>206</v>
      </c>
      <c r="I8" s="106" t="s">
        <v>4</v>
      </c>
      <c r="J8" s="86"/>
    </row>
    <row r="9" spans="1:10" ht="12.75" customHeight="1" x14ac:dyDescent="0.2">
      <c r="A9" s="7"/>
      <c r="B9" s="7"/>
      <c r="C9" s="7"/>
      <c r="D9" s="108" t="s">
        <v>3</v>
      </c>
      <c r="E9" s="87"/>
      <c r="F9" s="87"/>
      <c r="G9" s="88"/>
      <c r="H9" s="88"/>
      <c r="I9" s="88"/>
      <c r="J9" s="89"/>
    </row>
    <row r="10" spans="1:10" x14ac:dyDescent="0.2">
      <c r="A10" s="7"/>
      <c r="B10" s="7"/>
      <c r="C10" s="7"/>
      <c r="D10" s="7"/>
      <c r="E10" s="15"/>
    </row>
    <row r="11" spans="1:10" ht="14.25" customHeight="1" x14ac:dyDescent="0.2">
      <c r="A11" s="7"/>
      <c r="B11" s="7"/>
      <c r="C11" s="7"/>
      <c r="D11" s="20" t="s">
        <v>141</v>
      </c>
      <c r="E11" s="189">
        <v>0</v>
      </c>
      <c r="F11" s="189">
        <v>37746959</v>
      </c>
      <c r="G11" s="189">
        <v>0</v>
      </c>
      <c r="H11" s="189">
        <v>0</v>
      </c>
      <c r="I11" s="189">
        <f>+F11+G11</f>
        <v>37746959</v>
      </c>
    </row>
    <row r="12" spans="1:10" x14ac:dyDescent="0.2">
      <c r="A12" s="7"/>
      <c r="B12" s="7"/>
      <c r="C12" s="7"/>
      <c r="D12" s="102"/>
      <c r="E12" s="190"/>
      <c r="F12" s="190"/>
      <c r="G12" s="190"/>
      <c r="H12" s="190"/>
      <c r="I12" s="190"/>
    </row>
    <row r="13" spans="1:10" ht="14.25" customHeight="1" x14ac:dyDescent="0.2">
      <c r="A13" s="18"/>
      <c r="B13" s="18"/>
      <c r="C13" s="18"/>
      <c r="D13" s="102" t="s">
        <v>196</v>
      </c>
      <c r="E13" s="191">
        <f>SUM(E14:E16)</f>
        <v>0</v>
      </c>
      <c r="F13" s="191">
        <f>SUM(F14:F16)</f>
        <v>0</v>
      </c>
      <c r="G13" s="191">
        <f>SUM(G14:G16)</f>
        <v>0</v>
      </c>
      <c r="H13" s="191">
        <f>SUM(H14:H16)</f>
        <v>0</v>
      </c>
      <c r="I13" s="191">
        <f>+E13</f>
        <v>0</v>
      </c>
    </row>
    <row r="14" spans="1:10" x14ac:dyDescent="0.2">
      <c r="A14" s="18">
        <v>3</v>
      </c>
      <c r="B14" s="18">
        <v>1</v>
      </c>
      <c r="C14" s="18">
        <v>1</v>
      </c>
      <c r="D14" s="22" t="s">
        <v>197</v>
      </c>
      <c r="E14" s="192">
        <v>0</v>
      </c>
      <c r="F14" s="192">
        <v>0</v>
      </c>
      <c r="G14" s="192">
        <v>0</v>
      </c>
      <c r="H14" s="192">
        <v>0</v>
      </c>
      <c r="I14" s="191">
        <f>+E14</f>
        <v>0</v>
      </c>
    </row>
    <row r="15" spans="1:10" ht="14.25" customHeight="1" x14ac:dyDescent="0.2">
      <c r="A15" s="18">
        <v>3</v>
      </c>
      <c r="B15" s="18">
        <v>1</v>
      </c>
      <c r="C15" s="18">
        <v>2</v>
      </c>
      <c r="D15" s="22" t="s">
        <v>134</v>
      </c>
      <c r="E15" s="192">
        <v>0</v>
      </c>
      <c r="F15" s="192">
        <v>0</v>
      </c>
      <c r="G15" s="192">
        <v>0</v>
      </c>
      <c r="H15" s="192">
        <v>0</v>
      </c>
      <c r="I15" s="191">
        <f>+E15</f>
        <v>0</v>
      </c>
    </row>
    <row r="16" spans="1:10" ht="14.25" customHeight="1" x14ac:dyDescent="0.2">
      <c r="A16" s="18">
        <v>3</v>
      </c>
      <c r="B16" s="18">
        <v>1</v>
      </c>
      <c r="C16" s="18">
        <v>3</v>
      </c>
      <c r="D16" s="22" t="s">
        <v>198</v>
      </c>
      <c r="E16" s="192">
        <v>0</v>
      </c>
      <c r="F16" s="192">
        <v>0</v>
      </c>
      <c r="G16" s="192">
        <v>0</v>
      </c>
      <c r="H16" s="192">
        <v>0</v>
      </c>
      <c r="I16" s="191">
        <f>+E16</f>
        <v>0</v>
      </c>
    </row>
    <row r="17" spans="1:9" ht="14.25" customHeight="1" x14ac:dyDescent="0.2">
      <c r="A17" s="18"/>
      <c r="B17" s="18"/>
      <c r="C17" s="18"/>
      <c r="D17" s="102"/>
      <c r="E17" s="190"/>
      <c r="F17" s="190"/>
      <c r="G17" s="190"/>
      <c r="H17" s="190"/>
      <c r="I17" s="190"/>
    </row>
    <row r="18" spans="1:9" ht="14.25" customHeight="1" x14ac:dyDescent="0.2">
      <c r="A18" s="18"/>
      <c r="B18" s="18"/>
      <c r="C18" s="18"/>
      <c r="D18" s="102" t="s">
        <v>199</v>
      </c>
      <c r="E18" s="191">
        <v>0</v>
      </c>
      <c r="F18" s="191">
        <f>+F20+F21+F22</f>
        <v>56194629</v>
      </c>
      <c r="G18" s="191">
        <f>+G19</f>
        <v>16078359</v>
      </c>
      <c r="H18" s="191">
        <f>+H21</f>
        <v>0</v>
      </c>
      <c r="I18" s="193">
        <f>+F18+G18+H18</f>
        <v>72272988</v>
      </c>
    </row>
    <row r="19" spans="1:9" ht="14.25" customHeight="1" x14ac:dyDescent="0.2">
      <c r="A19" s="18">
        <v>3</v>
      </c>
      <c r="B19" s="18">
        <v>2</v>
      </c>
      <c r="C19" s="18">
        <v>1</v>
      </c>
      <c r="D19" s="22" t="s">
        <v>200</v>
      </c>
      <c r="E19" s="192">
        <v>0</v>
      </c>
      <c r="F19" s="192">
        <v>0</v>
      </c>
      <c r="G19" s="192">
        <v>16078359</v>
      </c>
      <c r="H19" s="192">
        <v>0</v>
      </c>
      <c r="I19" s="191">
        <f>+G19</f>
        <v>16078359</v>
      </c>
    </row>
    <row r="20" spans="1:9" ht="14.25" customHeight="1" x14ac:dyDescent="0.2">
      <c r="A20" s="18">
        <v>3</v>
      </c>
      <c r="B20" s="18">
        <v>2</v>
      </c>
      <c r="C20" s="18">
        <v>2</v>
      </c>
      <c r="D20" s="22" t="s">
        <v>138</v>
      </c>
      <c r="E20" s="192">
        <v>0</v>
      </c>
      <c r="F20" s="192">
        <v>56194629</v>
      </c>
      <c r="G20" s="192">
        <v>0</v>
      </c>
      <c r="H20" s="192">
        <v>0</v>
      </c>
      <c r="I20" s="191">
        <f>+F20</f>
        <v>56194629</v>
      </c>
    </row>
    <row r="21" spans="1:9" ht="14.25" customHeight="1" x14ac:dyDescent="0.2">
      <c r="A21" s="18">
        <v>3</v>
      </c>
      <c r="B21" s="18">
        <v>2</v>
      </c>
      <c r="C21" s="18">
        <v>3</v>
      </c>
      <c r="D21" s="22" t="s">
        <v>201</v>
      </c>
      <c r="E21" s="192">
        <v>0</v>
      </c>
      <c r="F21" s="192">
        <v>0</v>
      </c>
      <c r="G21" s="192">
        <v>0</v>
      </c>
      <c r="H21" s="192">
        <v>0</v>
      </c>
      <c r="I21" s="191">
        <f>+F21+H21</f>
        <v>0</v>
      </c>
    </row>
    <row r="22" spans="1:9" ht="14.25" customHeight="1" x14ac:dyDescent="0.2">
      <c r="A22" s="18">
        <v>3</v>
      </c>
      <c r="B22" s="18">
        <v>2</v>
      </c>
      <c r="C22" s="18">
        <v>4</v>
      </c>
      <c r="D22" s="22" t="s">
        <v>140</v>
      </c>
      <c r="E22" s="192">
        <v>0</v>
      </c>
      <c r="F22" s="192">
        <v>0</v>
      </c>
      <c r="G22" s="192">
        <v>0</v>
      </c>
      <c r="H22" s="192">
        <v>0</v>
      </c>
      <c r="I22" s="191">
        <f>+F22</f>
        <v>0</v>
      </c>
    </row>
    <row r="23" spans="1:9" x14ac:dyDescent="0.2">
      <c r="A23" s="18"/>
      <c r="B23" s="18"/>
      <c r="C23" s="18"/>
      <c r="D23" s="102"/>
      <c r="E23" s="190"/>
      <c r="F23" s="190"/>
      <c r="G23" s="190"/>
      <c r="H23" s="190"/>
      <c r="I23" s="190"/>
    </row>
    <row r="24" spans="1:9" ht="14.25" customHeight="1" thickBot="1" x14ac:dyDescent="0.25">
      <c r="A24" s="18"/>
      <c r="B24" s="18"/>
      <c r="C24" s="18"/>
      <c r="D24" s="104" t="s">
        <v>252</v>
      </c>
      <c r="E24" s="194">
        <f>+E13</f>
        <v>0</v>
      </c>
      <c r="F24" s="194">
        <f>+F11+F18</f>
        <v>93941588</v>
      </c>
      <c r="G24" s="194">
        <f>+G18</f>
        <v>16078359</v>
      </c>
      <c r="H24" s="194">
        <f>+H18</f>
        <v>0</v>
      </c>
      <c r="I24" s="194">
        <f>+E24+F24+G24+H24</f>
        <v>110019947</v>
      </c>
    </row>
    <row r="25" spans="1:9" ht="14.25" customHeight="1" x14ac:dyDescent="0.2">
      <c r="A25" s="18"/>
      <c r="B25" s="18"/>
      <c r="C25" s="18"/>
      <c r="D25" s="103"/>
      <c r="E25" s="190"/>
      <c r="F25" s="190"/>
      <c r="G25" s="190"/>
      <c r="H25" s="190"/>
      <c r="I25" s="190"/>
    </row>
    <row r="26" spans="1:9" ht="14.25" customHeight="1" x14ac:dyDescent="0.2">
      <c r="A26" s="18"/>
      <c r="B26" s="18"/>
      <c r="C26" s="18"/>
      <c r="D26" s="102" t="s">
        <v>202</v>
      </c>
      <c r="E26" s="191">
        <f>+E27+E28+E29</f>
        <v>0</v>
      </c>
      <c r="F26" s="191">
        <f>SUM(F27:F29)</f>
        <v>0</v>
      </c>
      <c r="G26" s="191">
        <f>SUM(G27:G29)</f>
        <v>0</v>
      </c>
      <c r="H26" s="191">
        <f>SUM(H27:H29)</f>
        <v>0</v>
      </c>
      <c r="I26" s="191">
        <f>+E26</f>
        <v>0</v>
      </c>
    </row>
    <row r="27" spans="1:9" ht="14.25" customHeight="1" x14ac:dyDescent="0.2">
      <c r="A27" s="18">
        <v>3</v>
      </c>
      <c r="B27" s="18">
        <v>1</v>
      </c>
      <c r="C27" s="18">
        <v>1</v>
      </c>
      <c r="D27" s="22" t="s">
        <v>72</v>
      </c>
      <c r="E27" s="192">
        <v>0</v>
      </c>
      <c r="F27" s="192">
        <v>0</v>
      </c>
      <c r="G27" s="192">
        <v>0</v>
      </c>
      <c r="H27" s="192">
        <v>0</v>
      </c>
      <c r="I27" s="191">
        <f>+E27</f>
        <v>0</v>
      </c>
    </row>
    <row r="28" spans="1:9" ht="14.25" customHeight="1" x14ac:dyDescent="0.2">
      <c r="A28" s="18">
        <v>3</v>
      </c>
      <c r="B28" s="18">
        <v>1</v>
      </c>
      <c r="C28" s="18">
        <v>2</v>
      </c>
      <c r="D28" s="22" t="s">
        <v>134</v>
      </c>
      <c r="E28" s="192">
        <v>0</v>
      </c>
      <c r="F28" s="192">
        <v>0</v>
      </c>
      <c r="G28" s="192">
        <v>0</v>
      </c>
      <c r="H28" s="192">
        <v>0</v>
      </c>
      <c r="I28" s="191">
        <f>+E28</f>
        <v>0</v>
      </c>
    </row>
    <row r="29" spans="1:9" ht="14.25" customHeight="1" x14ac:dyDescent="0.2">
      <c r="A29" s="18">
        <v>3</v>
      </c>
      <c r="B29" s="18">
        <v>1</v>
      </c>
      <c r="C29" s="18">
        <v>3</v>
      </c>
      <c r="D29" s="22" t="s">
        <v>198</v>
      </c>
      <c r="E29" s="192">
        <v>0</v>
      </c>
      <c r="F29" s="192">
        <v>0</v>
      </c>
      <c r="G29" s="192">
        <v>0</v>
      </c>
      <c r="H29" s="192">
        <v>0</v>
      </c>
      <c r="I29" s="191">
        <f>+E29</f>
        <v>0</v>
      </c>
    </row>
    <row r="30" spans="1:9" ht="14.25" customHeight="1" x14ac:dyDescent="0.2">
      <c r="A30" s="18"/>
      <c r="B30" s="18"/>
      <c r="C30" s="18"/>
      <c r="D30" s="102"/>
      <c r="E30" s="190"/>
      <c r="F30" s="190"/>
      <c r="G30" s="190"/>
      <c r="H30" s="190"/>
      <c r="I30" s="190"/>
    </row>
    <row r="31" spans="1:9" ht="14.25" customHeight="1" x14ac:dyDescent="0.2">
      <c r="A31" s="18"/>
      <c r="B31" s="18"/>
      <c r="C31" s="18"/>
      <c r="D31" s="102" t="s">
        <v>203</v>
      </c>
      <c r="E31" s="191">
        <f>SUM(E32:E35)</f>
        <v>0</v>
      </c>
      <c r="F31" s="191">
        <f>+F33+F34+F35</f>
        <v>16988885</v>
      </c>
      <c r="G31" s="191">
        <f>+G32</f>
        <v>-22670471</v>
      </c>
      <c r="H31" s="191">
        <f>SUM(H32:H35)</f>
        <v>0</v>
      </c>
      <c r="I31" s="191">
        <f>+F31+G31+H31</f>
        <v>-5681586</v>
      </c>
    </row>
    <row r="32" spans="1:9" ht="14.25" customHeight="1" x14ac:dyDescent="0.2">
      <c r="A32" s="18">
        <v>3</v>
      </c>
      <c r="B32" s="18">
        <v>2</v>
      </c>
      <c r="C32" s="18">
        <v>1</v>
      </c>
      <c r="D32" s="22" t="s">
        <v>200</v>
      </c>
      <c r="E32" s="192">
        <v>0</v>
      </c>
      <c r="F32" s="192">
        <v>0</v>
      </c>
      <c r="G32" s="192">
        <v>-22670471</v>
      </c>
      <c r="H32" s="192">
        <v>0</v>
      </c>
      <c r="I32" s="191">
        <f>+G32</f>
        <v>-22670471</v>
      </c>
    </row>
    <row r="33" spans="1:9" ht="14.25" customHeight="1" x14ac:dyDescent="0.2">
      <c r="A33" s="18">
        <v>3</v>
      </c>
      <c r="B33" s="18">
        <v>2</v>
      </c>
      <c r="C33" s="18">
        <v>2</v>
      </c>
      <c r="D33" s="22" t="s">
        <v>138</v>
      </c>
      <c r="E33" s="192">
        <v>0</v>
      </c>
      <c r="F33" s="192">
        <v>16988885</v>
      </c>
      <c r="G33" s="192">
        <v>0</v>
      </c>
      <c r="H33" s="192">
        <v>0</v>
      </c>
      <c r="I33" s="191">
        <f>+F33</f>
        <v>16988885</v>
      </c>
    </row>
    <row r="34" spans="1:9" x14ac:dyDescent="0.2">
      <c r="A34" s="18">
        <v>3</v>
      </c>
      <c r="B34" s="18">
        <v>2</v>
      </c>
      <c r="C34" s="18">
        <v>3</v>
      </c>
      <c r="D34" s="22" t="s">
        <v>201</v>
      </c>
      <c r="E34" s="192">
        <v>0</v>
      </c>
      <c r="F34" s="192">
        <v>0</v>
      </c>
      <c r="G34" s="192">
        <v>0</v>
      </c>
      <c r="H34" s="192">
        <v>0</v>
      </c>
      <c r="I34" s="191">
        <f>+F34+H34</f>
        <v>0</v>
      </c>
    </row>
    <row r="35" spans="1:9" ht="14.25" customHeight="1" x14ac:dyDescent="0.2">
      <c r="A35" s="18">
        <v>3</v>
      </c>
      <c r="B35" s="18">
        <v>2</v>
      </c>
      <c r="C35" s="18">
        <v>4</v>
      </c>
      <c r="D35" s="22" t="s">
        <v>140</v>
      </c>
      <c r="E35" s="192">
        <v>0</v>
      </c>
      <c r="F35" s="192">
        <v>0</v>
      </c>
      <c r="G35" s="192">
        <v>0</v>
      </c>
      <c r="H35" s="192">
        <v>0</v>
      </c>
      <c r="I35" s="191">
        <f>+F35</f>
        <v>0</v>
      </c>
    </row>
    <row r="36" spans="1:9" ht="14.25" customHeight="1" x14ac:dyDescent="0.2">
      <c r="D36" s="102"/>
      <c r="E36" s="190"/>
      <c r="F36" s="190"/>
      <c r="G36" s="190"/>
      <c r="H36" s="190"/>
      <c r="I36" s="190"/>
    </row>
    <row r="37" spans="1:9" ht="14.25" customHeight="1" x14ac:dyDescent="0.2">
      <c r="D37" s="105" t="s">
        <v>618</v>
      </c>
      <c r="E37" s="195">
        <f>+E24+E26</f>
        <v>0</v>
      </c>
      <c r="F37" s="195">
        <f>+F24+F31</f>
        <v>110930473</v>
      </c>
      <c r="G37" s="195">
        <f>G24+G31+G11</f>
        <v>-6592112</v>
      </c>
      <c r="H37" s="195">
        <f>+H24+H31</f>
        <v>0</v>
      </c>
      <c r="I37" s="196">
        <f>SUM(E37:H37)</f>
        <v>104338361</v>
      </c>
    </row>
    <row r="38" spans="1:9" ht="14.25" customHeight="1" x14ac:dyDescent="0.2">
      <c r="D38" s="83"/>
      <c r="E38" s="21"/>
      <c r="F38" s="21"/>
      <c r="G38" s="21"/>
      <c r="H38" s="21"/>
      <c r="I38" s="21"/>
    </row>
    <row r="39" spans="1:9" ht="14.25" customHeight="1" x14ac:dyDescent="0.2">
      <c r="D39" s="83"/>
      <c r="E39" s="21"/>
      <c r="F39" s="21"/>
      <c r="G39" s="21"/>
      <c r="H39" s="21"/>
      <c r="I39" s="21"/>
    </row>
    <row r="40" spans="1:9" x14ac:dyDescent="0.2">
      <c r="D40" s="36"/>
      <c r="E40" s="54"/>
      <c r="F40" s="54"/>
      <c r="G40" s="60"/>
      <c r="I40" s="159"/>
    </row>
    <row r="41" spans="1:9" x14ac:dyDescent="0.2">
      <c r="D41" s="435" t="s">
        <v>147</v>
      </c>
      <c r="E41" s="435"/>
      <c r="F41" s="435"/>
      <c r="G41" s="56"/>
    </row>
    <row r="42" spans="1:9" x14ac:dyDescent="0.2">
      <c r="D42" s="36"/>
      <c r="E42" s="54"/>
      <c r="F42" s="54"/>
      <c r="G42" s="56"/>
    </row>
    <row r="43" spans="1:9" x14ac:dyDescent="0.2">
      <c r="D43" s="36"/>
      <c r="E43" s="54"/>
      <c r="F43" s="54"/>
      <c r="G43" s="455"/>
      <c r="H43" s="455"/>
    </row>
    <row r="44" spans="1:9" x14ac:dyDescent="0.2">
      <c r="D44" s="182" t="s">
        <v>245</v>
      </c>
      <c r="E44" s="38"/>
      <c r="F44" s="54"/>
      <c r="G44" s="437" t="s">
        <v>615</v>
      </c>
      <c r="H44" s="437"/>
    </row>
    <row r="45" spans="1:9" ht="14.25" customHeight="1" x14ac:dyDescent="0.2">
      <c r="D45" s="183" t="s">
        <v>246</v>
      </c>
      <c r="E45" s="38"/>
      <c r="F45" s="54"/>
      <c r="G45" s="438" t="s">
        <v>247</v>
      </c>
      <c r="H45" s="438"/>
    </row>
    <row r="46" spans="1:9" x14ac:dyDescent="0.2">
      <c r="D46" s="4"/>
    </row>
    <row r="47" spans="1:9" x14ac:dyDescent="0.2">
      <c r="A47" s="13" t="s">
        <v>23</v>
      </c>
      <c r="D47" s="4"/>
      <c r="E47" s="12"/>
      <c r="F47" s="12"/>
    </row>
    <row r="48" spans="1:9" ht="14.25" customHeight="1" x14ac:dyDescent="0.2">
      <c r="A48" s="18" t="s">
        <v>12</v>
      </c>
      <c r="B48" s="454" t="s">
        <v>13</v>
      </c>
      <c r="C48" s="454"/>
      <c r="D48" s="454"/>
      <c r="E48" s="454"/>
      <c r="F48" s="454"/>
      <c r="G48" s="454"/>
      <c r="H48" s="454"/>
    </row>
    <row r="49" spans="1:8" ht="14.25" customHeight="1" x14ac:dyDescent="0.2">
      <c r="A49" s="18" t="s">
        <v>5</v>
      </c>
      <c r="B49" s="454" t="s">
        <v>14</v>
      </c>
      <c r="C49" s="454"/>
      <c r="D49" s="454"/>
      <c r="E49" s="454"/>
      <c r="F49" s="454"/>
      <c r="G49" s="454"/>
      <c r="H49" s="454"/>
    </row>
    <row r="50" spans="1:8" ht="14.25" customHeight="1" x14ac:dyDescent="0.2">
      <c r="A50" s="18" t="s">
        <v>15</v>
      </c>
      <c r="B50" s="454" t="s">
        <v>16</v>
      </c>
      <c r="C50" s="454"/>
      <c r="D50" s="454"/>
      <c r="E50" s="454"/>
      <c r="F50" s="454"/>
      <c r="G50" s="454"/>
      <c r="H50" s="454"/>
    </row>
    <row r="51" spans="1:8" ht="14.25" customHeight="1" x14ac:dyDescent="0.2">
      <c r="A51" s="18" t="s">
        <v>17</v>
      </c>
      <c r="B51" s="454" t="s">
        <v>19</v>
      </c>
      <c r="C51" s="454"/>
      <c r="D51" s="454"/>
      <c r="E51" s="454"/>
      <c r="F51" s="454"/>
      <c r="G51" s="454"/>
      <c r="H51" s="454"/>
    </row>
    <row r="52" spans="1:8" ht="14.25" customHeight="1" x14ac:dyDescent="0.2">
      <c r="A52" s="18" t="s">
        <v>18</v>
      </c>
      <c r="B52" s="454" t="s">
        <v>30</v>
      </c>
      <c r="C52" s="454"/>
      <c r="D52" s="454"/>
      <c r="E52" s="454"/>
      <c r="F52" s="454"/>
      <c r="G52" s="454"/>
      <c r="H52" s="454"/>
    </row>
    <row r="53" spans="1:8" ht="14.25" customHeight="1" x14ac:dyDescent="0.2">
      <c r="A53" s="18" t="s">
        <v>20</v>
      </c>
      <c r="B53" s="454" t="s">
        <v>31</v>
      </c>
      <c r="C53" s="454"/>
      <c r="D53" s="454"/>
      <c r="E53" s="454"/>
      <c r="F53" s="454"/>
      <c r="G53" s="454"/>
      <c r="H53" s="454"/>
    </row>
    <row r="54" spans="1:8" ht="14.25" customHeight="1" x14ac:dyDescent="0.2">
      <c r="A54" s="18" t="s">
        <v>22</v>
      </c>
      <c r="B54" s="454" t="s">
        <v>32</v>
      </c>
      <c r="C54" s="454"/>
      <c r="D54" s="454"/>
      <c r="E54" s="454"/>
      <c r="F54" s="454"/>
      <c r="G54" s="454"/>
      <c r="H54" s="454"/>
    </row>
    <row r="55" spans="1:8" ht="14.25" customHeight="1" x14ac:dyDescent="0.2">
      <c r="A55" s="18" t="s">
        <v>24</v>
      </c>
      <c r="B55" s="454" t="s">
        <v>173</v>
      </c>
      <c r="C55" s="454"/>
      <c r="D55" s="454"/>
      <c r="E55" s="454"/>
      <c r="F55" s="454"/>
      <c r="G55" s="454"/>
      <c r="H55" s="454"/>
    </row>
    <row r="56" spans="1:8" ht="14.25" customHeight="1" x14ac:dyDescent="0.2">
      <c r="A56" s="18" t="s">
        <v>25</v>
      </c>
      <c r="B56" s="454" t="s">
        <v>174</v>
      </c>
      <c r="C56" s="454"/>
      <c r="D56" s="454"/>
      <c r="E56" s="454"/>
      <c r="F56" s="454"/>
      <c r="G56" s="454"/>
      <c r="H56" s="454"/>
    </row>
    <row r="57" spans="1:8" s="8" customFormat="1" ht="14.25" customHeight="1" x14ac:dyDescent="0.2">
      <c r="A57" s="11"/>
      <c r="B57" s="454" t="s">
        <v>3</v>
      </c>
      <c r="C57" s="454"/>
      <c r="D57" s="454"/>
      <c r="E57" s="454"/>
      <c r="F57" s="454"/>
      <c r="G57" s="454"/>
      <c r="H57" s="454"/>
    </row>
    <row r="58" spans="1:8" s="8" customFormat="1" x14ac:dyDescent="0.2">
      <c r="A58" s="11"/>
      <c r="B58" s="11"/>
      <c r="C58" s="11"/>
      <c r="D58" s="4"/>
      <c r="F58" s="15"/>
      <c r="G58" s="15"/>
    </row>
    <row r="59" spans="1:8" s="8" customFormat="1" x14ac:dyDescent="0.2">
      <c r="A59" s="11"/>
      <c r="B59" s="11"/>
      <c r="C59" s="11"/>
      <c r="D59" s="4"/>
      <c r="F59" s="15"/>
      <c r="G59" s="15"/>
    </row>
    <row r="60" spans="1:8" s="8" customFormat="1" x14ac:dyDescent="0.2">
      <c r="A60" s="11"/>
      <c r="B60" s="11"/>
      <c r="C60" s="11"/>
      <c r="D60" s="4"/>
      <c r="F60" s="15"/>
      <c r="G60" s="15"/>
    </row>
    <row r="61" spans="1:8" s="8" customFormat="1" x14ac:dyDescent="0.2">
      <c r="A61" s="11"/>
      <c r="B61" s="11"/>
      <c r="C61" s="11"/>
      <c r="D61" s="4"/>
      <c r="F61" s="15"/>
      <c r="G61" s="15"/>
    </row>
    <row r="62" spans="1:8" s="8" customFormat="1" x14ac:dyDescent="0.2">
      <c r="A62" s="11"/>
      <c r="B62" s="11"/>
      <c r="C62" s="11"/>
      <c r="D62" s="4"/>
      <c r="F62" s="15"/>
      <c r="G62" s="15"/>
    </row>
    <row r="63" spans="1:8" s="8" customFormat="1" x14ac:dyDescent="0.2">
      <c r="A63" s="11"/>
      <c r="B63" s="11"/>
      <c r="C63" s="11"/>
      <c r="D63" s="4"/>
      <c r="F63" s="15"/>
      <c r="G63" s="15"/>
    </row>
    <row r="64" spans="1:8" s="8" customFormat="1" x14ac:dyDescent="0.2">
      <c r="A64" s="11"/>
      <c r="B64" s="11"/>
      <c r="C64" s="11"/>
      <c r="D64" s="4"/>
      <c r="F64" s="15"/>
      <c r="G64" s="15"/>
    </row>
    <row r="65" spans="1:7" s="8" customFormat="1" x14ac:dyDescent="0.2">
      <c r="A65" s="11"/>
      <c r="B65" s="11"/>
      <c r="C65" s="11"/>
      <c r="D65" s="4"/>
      <c r="F65" s="15"/>
      <c r="G65" s="15"/>
    </row>
    <row r="66" spans="1:7" s="8" customFormat="1" x14ac:dyDescent="0.2">
      <c r="A66" s="11"/>
      <c r="B66" s="11"/>
      <c r="C66" s="11"/>
      <c r="D66" s="4"/>
      <c r="F66" s="15"/>
      <c r="G66" s="15"/>
    </row>
    <row r="67" spans="1:7" s="8" customFormat="1" x14ac:dyDescent="0.2">
      <c r="A67" s="11"/>
      <c r="B67" s="11"/>
      <c r="C67" s="11"/>
      <c r="D67" s="4"/>
      <c r="F67" s="15"/>
      <c r="G67" s="15"/>
    </row>
    <row r="68" spans="1:7" s="8" customFormat="1" x14ac:dyDescent="0.2">
      <c r="A68" s="11"/>
      <c r="B68" s="11"/>
      <c r="C68" s="11"/>
      <c r="D68" s="4"/>
      <c r="F68" s="15"/>
      <c r="G68" s="15"/>
    </row>
    <row r="69" spans="1:7" s="8" customFormat="1" x14ac:dyDescent="0.2">
      <c r="A69" s="11"/>
      <c r="B69" s="11"/>
      <c r="C69" s="11"/>
      <c r="D69" s="4"/>
      <c r="F69" s="15"/>
      <c r="G69" s="15"/>
    </row>
    <row r="70" spans="1:7" s="8" customFormat="1" x14ac:dyDescent="0.2">
      <c r="A70" s="11"/>
      <c r="B70" s="11"/>
      <c r="C70" s="11"/>
      <c r="D70" s="4"/>
      <c r="F70" s="15"/>
      <c r="G70" s="15"/>
    </row>
    <row r="71" spans="1:7" s="8" customFormat="1" x14ac:dyDescent="0.2">
      <c r="A71" s="11"/>
      <c r="B71" s="11"/>
      <c r="C71" s="11"/>
      <c r="D71" s="4"/>
      <c r="F71" s="15"/>
      <c r="G71" s="15"/>
    </row>
    <row r="72" spans="1:7" s="8" customFormat="1" x14ac:dyDescent="0.2">
      <c r="A72" s="11"/>
      <c r="B72" s="11"/>
      <c r="C72" s="11"/>
      <c r="D72" s="4"/>
      <c r="F72" s="15"/>
      <c r="G72" s="15"/>
    </row>
    <row r="73" spans="1:7" s="8" customFormat="1" x14ac:dyDescent="0.2">
      <c r="A73" s="11"/>
      <c r="B73" s="11"/>
      <c r="C73" s="11"/>
      <c r="D73" s="4"/>
      <c r="F73" s="15"/>
      <c r="G73" s="15"/>
    </row>
    <row r="74" spans="1:7" s="8" customFormat="1" x14ac:dyDescent="0.2">
      <c r="A74" s="11"/>
      <c r="B74" s="11"/>
      <c r="C74" s="11"/>
      <c r="D74" s="4"/>
      <c r="F74" s="15"/>
      <c r="G74" s="15"/>
    </row>
    <row r="75" spans="1:7" s="8" customFormat="1" x14ac:dyDescent="0.2">
      <c r="A75" s="11"/>
      <c r="B75" s="11"/>
      <c r="C75" s="11"/>
      <c r="D75" s="4"/>
      <c r="F75" s="15"/>
      <c r="G75" s="15"/>
    </row>
    <row r="76" spans="1:7" s="8" customFormat="1" x14ac:dyDescent="0.2">
      <c r="A76" s="11"/>
      <c r="B76" s="11"/>
      <c r="C76" s="11"/>
      <c r="D76" s="4"/>
      <c r="F76" s="15"/>
      <c r="G76" s="15"/>
    </row>
    <row r="77" spans="1:7" s="8" customFormat="1" x14ac:dyDescent="0.2">
      <c r="A77" s="11"/>
      <c r="B77" s="11"/>
      <c r="C77" s="11"/>
      <c r="D77" s="4"/>
      <c r="F77" s="15"/>
      <c r="G77" s="15"/>
    </row>
    <row r="78" spans="1:7" s="8" customFormat="1" x14ac:dyDescent="0.2">
      <c r="A78" s="11"/>
      <c r="B78" s="11"/>
      <c r="C78" s="11"/>
      <c r="D78" s="4"/>
      <c r="F78" s="15"/>
      <c r="G78" s="15"/>
    </row>
    <row r="79" spans="1:7" s="8" customFormat="1" x14ac:dyDescent="0.2">
      <c r="A79" s="11"/>
      <c r="B79" s="11"/>
      <c r="C79" s="11"/>
      <c r="D79" s="4"/>
      <c r="F79" s="15"/>
      <c r="G79" s="15"/>
    </row>
    <row r="80" spans="1:7" s="8" customFormat="1" x14ac:dyDescent="0.2">
      <c r="A80" s="11"/>
      <c r="B80" s="11"/>
      <c r="C80" s="11"/>
      <c r="D80" s="4"/>
      <c r="F80" s="15"/>
      <c r="G80" s="15"/>
    </row>
    <row r="81" spans="1:7" s="8" customFormat="1" x14ac:dyDescent="0.2">
      <c r="A81" s="11"/>
      <c r="B81" s="11"/>
      <c r="C81" s="11"/>
      <c r="D81" s="4"/>
      <c r="F81" s="15"/>
      <c r="G81" s="15"/>
    </row>
    <row r="82" spans="1:7" s="8" customFormat="1" x14ac:dyDescent="0.2">
      <c r="A82" s="11"/>
      <c r="B82" s="11"/>
      <c r="C82" s="11"/>
      <c r="D82" s="4"/>
      <c r="F82" s="15"/>
      <c r="G82" s="15"/>
    </row>
    <row r="83" spans="1:7" s="8" customFormat="1" x14ac:dyDescent="0.2">
      <c r="A83" s="11"/>
      <c r="B83" s="11"/>
      <c r="C83" s="11"/>
      <c r="D83" s="4"/>
      <c r="F83" s="15"/>
      <c r="G83" s="15"/>
    </row>
    <row r="84" spans="1:7" s="8" customFormat="1" x14ac:dyDescent="0.2">
      <c r="A84" s="11"/>
      <c r="B84" s="11"/>
      <c r="C84" s="11"/>
      <c r="D84" s="4"/>
      <c r="F84" s="15"/>
      <c r="G84" s="15"/>
    </row>
    <row r="85" spans="1:7" s="8" customFormat="1" x14ac:dyDescent="0.2">
      <c r="A85" s="11"/>
      <c r="B85" s="11"/>
      <c r="C85" s="11"/>
      <c r="D85" s="4"/>
      <c r="F85" s="15"/>
      <c r="G85" s="15"/>
    </row>
    <row r="86" spans="1:7" s="8" customFormat="1" x14ac:dyDescent="0.2">
      <c r="A86" s="11"/>
      <c r="B86" s="11"/>
      <c r="C86" s="11"/>
      <c r="D86" s="4"/>
      <c r="F86" s="15"/>
      <c r="G86" s="15"/>
    </row>
    <row r="87" spans="1:7" s="8" customFormat="1" x14ac:dyDescent="0.2">
      <c r="A87" s="11"/>
      <c r="B87" s="11"/>
      <c r="C87" s="11"/>
      <c r="D87" s="4"/>
      <c r="F87" s="15"/>
      <c r="G87" s="15"/>
    </row>
    <row r="88" spans="1:7" s="8" customFormat="1" x14ac:dyDescent="0.2">
      <c r="A88" s="11"/>
      <c r="B88" s="11"/>
      <c r="C88" s="11"/>
      <c r="D88" s="4"/>
      <c r="F88" s="15"/>
      <c r="G88" s="15"/>
    </row>
    <row r="89" spans="1:7" s="8" customFormat="1" x14ac:dyDescent="0.2">
      <c r="A89" s="11"/>
      <c r="B89" s="11"/>
      <c r="C89" s="11"/>
      <c r="D89" s="4"/>
      <c r="F89" s="15"/>
      <c r="G89" s="15"/>
    </row>
    <row r="90" spans="1:7" s="8" customFormat="1" x14ac:dyDescent="0.2">
      <c r="A90" s="11"/>
      <c r="B90" s="11"/>
      <c r="C90" s="11"/>
      <c r="D90" s="4"/>
      <c r="F90" s="15"/>
      <c r="G90" s="15"/>
    </row>
    <row r="91" spans="1:7" s="8" customFormat="1" x14ac:dyDescent="0.2">
      <c r="A91" s="11"/>
      <c r="B91" s="11"/>
      <c r="C91" s="11"/>
      <c r="D91" s="4"/>
      <c r="F91" s="15"/>
      <c r="G91" s="15"/>
    </row>
    <row r="92" spans="1:7" s="8" customFormat="1" x14ac:dyDescent="0.2">
      <c r="A92" s="11"/>
      <c r="B92" s="11"/>
      <c r="C92" s="11"/>
      <c r="D92" s="4"/>
      <c r="F92" s="15"/>
      <c r="G92" s="15"/>
    </row>
    <row r="93" spans="1:7" s="8" customFormat="1" x14ac:dyDescent="0.2">
      <c r="A93" s="11"/>
      <c r="B93" s="11"/>
      <c r="C93" s="11"/>
      <c r="D93" s="4"/>
      <c r="F93" s="15"/>
      <c r="G93" s="15"/>
    </row>
    <row r="94" spans="1:7" s="8" customFormat="1" x14ac:dyDescent="0.2">
      <c r="A94" s="11"/>
      <c r="B94" s="11"/>
      <c r="C94" s="11"/>
      <c r="D94" s="4"/>
      <c r="F94" s="15"/>
      <c r="G94" s="15"/>
    </row>
    <row r="95" spans="1:7" s="8" customFormat="1" x14ac:dyDescent="0.2">
      <c r="A95" s="11"/>
      <c r="B95" s="11"/>
      <c r="C95" s="11"/>
      <c r="D95" s="4"/>
      <c r="F95" s="15"/>
      <c r="G95" s="15"/>
    </row>
    <row r="96" spans="1:7" s="8" customFormat="1" x14ac:dyDescent="0.2">
      <c r="A96" s="11"/>
      <c r="B96" s="11"/>
      <c r="C96" s="11"/>
      <c r="D96" s="4"/>
      <c r="F96" s="15"/>
      <c r="G96" s="15"/>
    </row>
    <row r="97" spans="1:7" s="8" customFormat="1" x14ac:dyDescent="0.2">
      <c r="A97" s="11"/>
      <c r="B97" s="11"/>
      <c r="C97" s="11"/>
      <c r="D97" s="4"/>
      <c r="F97" s="15"/>
      <c r="G97" s="15"/>
    </row>
    <row r="98" spans="1:7" s="8" customFormat="1" x14ac:dyDescent="0.2">
      <c r="A98" s="11"/>
      <c r="B98" s="11"/>
      <c r="C98" s="11"/>
      <c r="D98" s="4"/>
      <c r="F98" s="15"/>
      <c r="G98" s="15"/>
    </row>
    <row r="99" spans="1:7" s="8" customFormat="1" x14ac:dyDescent="0.2">
      <c r="A99" s="11"/>
      <c r="B99" s="11"/>
      <c r="C99" s="11"/>
      <c r="D99" s="4"/>
      <c r="F99" s="15"/>
      <c r="G99" s="15"/>
    </row>
    <row r="100" spans="1:7" s="8" customFormat="1" x14ac:dyDescent="0.2">
      <c r="A100" s="11"/>
      <c r="B100" s="11"/>
      <c r="C100" s="11"/>
      <c r="D100" s="4"/>
      <c r="F100" s="15"/>
      <c r="G100" s="15"/>
    </row>
    <row r="101" spans="1:7" s="8" customFormat="1" x14ac:dyDescent="0.2">
      <c r="A101" s="11"/>
      <c r="B101" s="11"/>
      <c r="C101" s="11"/>
      <c r="D101" s="4"/>
      <c r="F101" s="15"/>
      <c r="G101" s="15"/>
    </row>
    <row r="102" spans="1:7" s="8" customFormat="1" x14ac:dyDescent="0.2">
      <c r="A102" s="11"/>
      <c r="B102" s="11"/>
      <c r="C102" s="11"/>
      <c r="D102" s="4"/>
      <c r="F102" s="15"/>
      <c r="G102" s="15"/>
    </row>
    <row r="103" spans="1:7" s="8" customFormat="1" x14ac:dyDescent="0.2">
      <c r="A103" s="11"/>
      <c r="B103" s="11"/>
      <c r="C103" s="11"/>
      <c r="D103" s="4"/>
      <c r="F103" s="15"/>
      <c r="G103" s="15"/>
    </row>
    <row r="104" spans="1:7" s="8" customFormat="1" x14ac:dyDescent="0.2">
      <c r="A104" s="11"/>
      <c r="B104" s="11"/>
      <c r="C104" s="11"/>
      <c r="D104" s="4"/>
      <c r="F104" s="15"/>
      <c r="G104" s="15"/>
    </row>
    <row r="105" spans="1:7" s="8" customFormat="1" x14ac:dyDescent="0.2">
      <c r="A105" s="11"/>
      <c r="B105" s="11"/>
      <c r="C105" s="11"/>
      <c r="D105" s="4"/>
      <c r="F105" s="15"/>
      <c r="G105" s="15"/>
    </row>
    <row r="106" spans="1:7" s="8" customFormat="1" x14ac:dyDescent="0.2">
      <c r="A106" s="11"/>
      <c r="B106" s="11"/>
      <c r="C106" s="11"/>
      <c r="D106" s="4"/>
      <c r="F106" s="15"/>
      <c r="G106" s="15"/>
    </row>
    <row r="107" spans="1:7" s="8" customFormat="1" x14ac:dyDescent="0.2">
      <c r="A107" s="11"/>
      <c r="B107" s="11"/>
      <c r="C107" s="11"/>
      <c r="D107" s="4"/>
      <c r="F107" s="15"/>
      <c r="G107" s="15"/>
    </row>
    <row r="108" spans="1:7" s="8" customFormat="1" x14ac:dyDescent="0.2">
      <c r="A108" s="11"/>
      <c r="B108" s="11"/>
      <c r="C108" s="11"/>
      <c r="D108" s="4"/>
      <c r="F108" s="15"/>
      <c r="G108" s="15"/>
    </row>
    <row r="109" spans="1:7" s="8" customFormat="1" x14ac:dyDescent="0.2">
      <c r="A109" s="11"/>
      <c r="B109" s="11"/>
      <c r="C109" s="11"/>
      <c r="D109" s="4"/>
      <c r="F109" s="15"/>
      <c r="G109" s="15"/>
    </row>
    <row r="110" spans="1:7" s="8" customFormat="1" x14ac:dyDescent="0.2">
      <c r="A110" s="11"/>
      <c r="B110" s="11"/>
      <c r="C110" s="11"/>
      <c r="D110" s="4"/>
      <c r="F110" s="15"/>
      <c r="G110" s="15"/>
    </row>
    <row r="111" spans="1:7" s="8" customFormat="1" x14ac:dyDescent="0.2">
      <c r="A111" s="11"/>
      <c r="B111" s="11"/>
      <c r="C111" s="11"/>
      <c r="D111" s="4"/>
      <c r="F111" s="15"/>
      <c r="G111" s="15"/>
    </row>
    <row r="112" spans="1:7" s="8" customFormat="1" x14ac:dyDescent="0.2">
      <c r="A112" s="11"/>
      <c r="B112" s="11"/>
      <c r="C112" s="11"/>
      <c r="D112" s="4"/>
      <c r="F112" s="15"/>
      <c r="G112" s="15"/>
    </row>
    <row r="113" spans="1:7" s="8" customFormat="1" x14ac:dyDescent="0.2">
      <c r="A113" s="11"/>
      <c r="B113" s="11"/>
      <c r="C113" s="11"/>
      <c r="D113" s="4"/>
      <c r="F113" s="15"/>
      <c r="G113" s="15"/>
    </row>
    <row r="114" spans="1:7" s="8" customFormat="1" x14ac:dyDescent="0.2">
      <c r="A114" s="11"/>
      <c r="B114" s="11"/>
      <c r="C114" s="11"/>
      <c r="D114" s="4"/>
      <c r="F114" s="15"/>
      <c r="G114" s="15"/>
    </row>
    <row r="115" spans="1:7" s="8" customFormat="1" x14ac:dyDescent="0.2">
      <c r="A115" s="11"/>
      <c r="B115" s="11"/>
      <c r="C115" s="11"/>
      <c r="D115" s="4"/>
      <c r="F115" s="15"/>
      <c r="G115" s="15"/>
    </row>
    <row r="116" spans="1:7" s="8" customFormat="1" x14ac:dyDescent="0.2">
      <c r="A116" s="11"/>
      <c r="B116" s="11"/>
      <c r="C116" s="11"/>
      <c r="D116" s="4"/>
      <c r="F116" s="15"/>
      <c r="G116" s="15"/>
    </row>
    <row r="117" spans="1:7" s="8" customFormat="1" x14ac:dyDescent="0.2">
      <c r="A117" s="11"/>
      <c r="B117" s="11"/>
      <c r="C117" s="11"/>
      <c r="D117" s="4"/>
      <c r="F117" s="15"/>
      <c r="G117" s="15"/>
    </row>
    <row r="118" spans="1:7" s="8" customFormat="1" x14ac:dyDescent="0.2">
      <c r="A118" s="11"/>
      <c r="B118" s="11"/>
      <c r="C118" s="11"/>
      <c r="D118" s="4"/>
      <c r="F118" s="15"/>
      <c r="G118" s="15"/>
    </row>
    <row r="119" spans="1:7" s="8" customFormat="1" x14ac:dyDescent="0.2">
      <c r="A119" s="11"/>
      <c r="B119" s="11"/>
      <c r="C119" s="11"/>
      <c r="D119" s="4"/>
      <c r="F119" s="15"/>
      <c r="G119" s="15"/>
    </row>
    <row r="120" spans="1:7" s="8" customFormat="1" x14ac:dyDescent="0.2">
      <c r="A120" s="11"/>
      <c r="B120" s="11"/>
      <c r="C120" s="11"/>
      <c r="D120" s="4"/>
      <c r="F120" s="15"/>
      <c r="G120" s="15"/>
    </row>
    <row r="121" spans="1:7" x14ac:dyDescent="0.2">
      <c r="D121" s="4"/>
    </row>
    <row r="122" spans="1:7" x14ac:dyDescent="0.2">
      <c r="D122" s="4"/>
    </row>
    <row r="123" spans="1:7" x14ac:dyDescent="0.2">
      <c r="D123" s="4"/>
    </row>
    <row r="124" spans="1:7" x14ac:dyDescent="0.2">
      <c r="D124" s="4"/>
    </row>
    <row r="125" spans="1:7" x14ac:dyDescent="0.2">
      <c r="D125" s="4"/>
    </row>
    <row r="126" spans="1:7" x14ac:dyDescent="0.2">
      <c r="D126" s="4"/>
    </row>
    <row r="127" spans="1:7" x14ac:dyDescent="0.2">
      <c r="D127" s="4"/>
    </row>
    <row r="128" spans="1:7" x14ac:dyDescent="0.2">
      <c r="D128" s="4"/>
    </row>
    <row r="129" spans="1:10" s="8" customFormat="1" x14ac:dyDescent="0.2">
      <c r="A129" s="11"/>
      <c r="B129" s="11"/>
      <c r="C129" s="11"/>
      <c r="D129" s="4"/>
      <c r="F129" s="15"/>
      <c r="G129" s="15"/>
      <c r="H129" s="15"/>
      <c r="I129" s="15"/>
      <c r="J129" s="15"/>
    </row>
    <row r="130" spans="1:10" s="8" customFormat="1" x14ac:dyDescent="0.2">
      <c r="A130" s="11"/>
      <c r="B130" s="11"/>
      <c r="C130" s="11"/>
      <c r="D130" s="4"/>
      <c r="F130" s="15"/>
      <c r="G130" s="15"/>
      <c r="H130" s="15"/>
      <c r="I130" s="15"/>
      <c r="J130" s="15"/>
    </row>
    <row r="131" spans="1:10" s="8" customFormat="1" x14ac:dyDescent="0.2">
      <c r="A131" s="11"/>
      <c r="B131" s="11"/>
      <c r="C131" s="11"/>
      <c r="D131" s="4"/>
      <c r="F131" s="15"/>
      <c r="G131" s="15"/>
      <c r="H131" s="15"/>
      <c r="I131" s="15"/>
      <c r="J131" s="15"/>
    </row>
    <row r="132" spans="1:10" s="8" customFormat="1" x14ac:dyDescent="0.2">
      <c r="A132" s="11"/>
      <c r="B132" s="11"/>
      <c r="C132" s="11"/>
      <c r="D132" s="4"/>
      <c r="F132" s="15"/>
      <c r="G132" s="15"/>
      <c r="H132" s="15"/>
      <c r="I132" s="15"/>
      <c r="J132" s="15"/>
    </row>
    <row r="133" spans="1:10" s="8" customFormat="1" x14ac:dyDescent="0.2">
      <c r="A133" s="11"/>
      <c r="B133" s="11"/>
      <c r="C133" s="11"/>
      <c r="D133" s="4"/>
      <c r="F133" s="15"/>
      <c r="G133" s="15"/>
      <c r="H133" s="15"/>
      <c r="I133" s="15"/>
      <c r="J133" s="15"/>
    </row>
    <row r="134" spans="1:10" s="8" customFormat="1" x14ac:dyDescent="0.2">
      <c r="A134" s="11"/>
      <c r="B134" s="11"/>
      <c r="C134" s="11"/>
      <c r="D134" s="4"/>
      <c r="F134" s="15"/>
      <c r="G134" s="15"/>
      <c r="H134" s="15"/>
      <c r="I134" s="15"/>
      <c r="J134" s="15"/>
    </row>
    <row r="135" spans="1:10" s="8" customFormat="1" x14ac:dyDescent="0.2">
      <c r="A135" s="11"/>
      <c r="B135" s="11"/>
      <c r="C135" s="11"/>
      <c r="D135" s="4"/>
      <c r="F135" s="15"/>
      <c r="G135" s="15"/>
      <c r="H135" s="15"/>
      <c r="I135" s="15"/>
      <c r="J135" s="15"/>
    </row>
    <row r="136" spans="1:10" s="8" customFormat="1" x14ac:dyDescent="0.2">
      <c r="A136" s="11"/>
      <c r="B136" s="11"/>
      <c r="C136" s="11"/>
      <c r="D136" s="4"/>
      <c r="F136" s="15"/>
      <c r="G136" s="15"/>
      <c r="H136" s="15"/>
      <c r="I136" s="15"/>
      <c r="J136" s="15"/>
    </row>
    <row r="137" spans="1:10" s="8" customFormat="1" x14ac:dyDescent="0.2">
      <c r="A137" s="11"/>
      <c r="B137" s="11"/>
      <c r="C137" s="11"/>
      <c r="D137" s="4"/>
      <c r="F137" s="15"/>
      <c r="G137" s="15"/>
      <c r="H137" s="15"/>
      <c r="I137" s="15"/>
      <c r="J137" s="15"/>
    </row>
    <row r="138" spans="1:10" s="8" customFormat="1" x14ac:dyDescent="0.2">
      <c r="A138" s="11"/>
      <c r="B138" s="11"/>
      <c r="C138" s="11"/>
      <c r="D138" s="4"/>
      <c r="F138" s="15"/>
      <c r="G138" s="15"/>
      <c r="H138" s="15"/>
      <c r="I138" s="15"/>
      <c r="J138" s="15"/>
    </row>
    <row r="139" spans="1:10" s="8" customFormat="1" x14ac:dyDescent="0.2">
      <c r="A139" s="11"/>
      <c r="B139" s="11"/>
      <c r="C139" s="11"/>
      <c r="D139" s="4"/>
      <c r="F139" s="15"/>
      <c r="G139" s="15"/>
      <c r="H139" s="15"/>
      <c r="I139" s="15"/>
      <c r="J139" s="15"/>
    </row>
    <row r="140" spans="1:10" s="8" customFormat="1" x14ac:dyDescent="0.2">
      <c r="A140" s="11"/>
      <c r="B140" s="11"/>
      <c r="C140" s="11"/>
      <c r="D140" s="4"/>
      <c r="F140" s="15"/>
      <c r="G140" s="15"/>
      <c r="H140" s="15"/>
      <c r="I140" s="15"/>
      <c r="J140" s="15"/>
    </row>
    <row r="141" spans="1:10" s="8" customFormat="1" x14ac:dyDescent="0.2">
      <c r="A141" s="11"/>
      <c r="B141" s="11"/>
      <c r="C141" s="11"/>
      <c r="D141" s="4"/>
      <c r="F141" s="15"/>
      <c r="G141" s="15"/>
      <c r="H141" s="15"/>
      <c r="I141" s="15"/>
      <c r="J141" s="15"/>
    </row>
    <row r="142" spans="1:10" s="8" customFormat="1" x14ac:dyDescent="0.2">
      <c r="A142" s="11"/>
      <c r="B142" s="11"/>
      <c r="C142" s="11"/>
      <c r="D142" s="4"/>
      <c r="F142" s="15"/>
      <c r="G142" s="15"/>
      <c r="H142" s="15"/>
      <c r="I142" s="15"/>
      <c r="J142" s="15"/>
    </row>
    <row r="143" spans="1:10" s="8" customFormat="1" x14ac:dyDescent="0.2">
      <c r="A143" s="11"/>
      <c r="B143" s="11"/>
      <c r="C143" s="11"/>
      <c r="D143" s="4"/>
      <c r="F143" s="15"/>
      <c r="G143" s="15"/>
      <c r="H143" s="15"/>
      <c r="I143" s="15"/>
      <c r="J143" s="15"/>
    </row>
    <row r="144" spans="1:10" s="8" customFormat="1" x14ac:dyDescent="0.2">
      <c r="A144" s="11"/>
      <c r="B144" s="11"/>
      <c r="C144" s="11"/>
      <c r="D144" s="4"/>
      <c r="F144" s="15"/>
      <c r="G144" s="15"/>
      <c r="H144" s="15"/>
      <c r="I144" s="15"/>
      <c r="J144" s="15"/>
    </row>
    <row r="145" spans="1:10" s="8" customFormat="1" x14ac:dyDescent="0.2">
      <c r="A145" s="11"/>
      <c r="B145" s="11"/>
      <c r="C145" s="11"/>
      <c r="D145" s="4"/>
      <c r="F145" s="15"/>
      <c r="G145" s="15"/>
      <c r="H145" s="15"/>
      <c r="I145" s="15"/>
      <c r="J145" s="15"/>
    </row>
    <row r="146" spans="1:10" s="8" customFormat="1" x14ac:dyDescent="0.2">
      <c r="A146" s="11"/>
      <c r="B146" s="11"/>
      <c r="C146" s="11"/>
      <c r="D146" s="4"/>
      <c r="F146" s="15"/>
      <c r="G146" s="15"/>
      <c r="H146" s="15"/>
      <c r="I146" s="15"/>
      <c r="J146" s="15"/>
    </row>
    <row r="147" spans="1:10" s="8" customFormat="1" x14ac:dyDescent="0.2">
      <c r="A147" s="11"/>
      <c r="B147" s="11"/>
      <c r="C147" s="11"/>
      <c r="D147" s="4"/>
      <c r="F147" s="15"/>
      <c r="G147" s="15"/>
      <c r="H147" s="15"/>
      <c r="I147" s="15"/>
      <c r="J147" s="15"/>
    </row>
    <row r="148" spans="1:10" s="8" customFormat="1" x14ac:dyDescent="0.2">
      <c r="A148" s="11"/>
      <c r="B148" s="11"/>
      <c r="C148" s="11"/>
      <c r="D148" s="4"/>
      <c r="F148" s="15"/>
      <c r="G148" s="15"/>
      <c r="H148" s="15"/>
      <c r="I148" s="15"/>
      <c r="J148" s="15"/>
    </row>
    <row r="149" spans="1:10" s="8" customFormat="1" x14ac:dyDescent="0.2">
      <c r="A149" s="11"/>
      <c r="B149" s="11"/>
      <c r="C149" s="11"/>
      <c r="D149" s="4"/>
      <c r="F149" s="15"/>
      <c r="G149" s="15"/>
      <c r="H149" s="15"/>
      <c r="I149" s="15"/>
      <c r="J149" s="15"/>
    </row>
    <row r="150" spans="1:10" s="8" customFormat="1" x14ac:dyDescent="0.2">
      <c r="A150" s="11"/>
      <c r="B150" s="11"/>
      <c r="C150" s="11"/>
      <c r="D150" s="4"/>
      <c r="F150" s="15"/>
      <c r="G150" s="15"/>
      <c r="H150" s="15"/>
      <c r="I150" s="15"/>
      <c r="J150" s="15"/>
    </row>
    <row r="151" spans="1:10" s="8" customFormat="1" x14ac:dyDescent="0.2">
      <c r="A151" s="11"/>
      <c r="B151" s="11"/>
      <c r="C151" s="11"/>
      <c r="D151" s="4"/>
      <c r="F151" s="15"/>
      <c r="G151" s="15"/>
      <c r="H151" s="15"/>
      <c r="I151" s="15"/>
      <c r="J151" s="15"/>
    </row>
    <row r="152" spans="1:10" s="8" customFormat="1" x14ac:dyDescent="0.2">
      <c r="A152" s="11"/>
      <c r="B152" s="11"/>
      <c r="C152" s="11"/>
      <c r="D152" s="4"/>
      <c r="F152" s="15"/>
      <c r="G152" s="15"/>
      <c r="H152" s="15"/>
      <c r="I152" s="15"/>
      <c r="J152" s="15"/>
    </row>
    <row r="153" spans="1:10" s="8" customFormat="1" x14ac:dyDescent="0.2">
      <c r="A153" s="11"/>
      <c r="B153" s="11"/>
      <c r="C153" s="11"/>
      <c r="D153" s="4"/>
      <c r="F153" s="15"/>
      <c r="G153" s="15"/>
      <c r="H153" s="15"/>
      <c r="I153" s="15"/>
      <c r="J153" s="15"/>
    </row>
    <row r="154" spans="1:10" s="8" customFormat="1" x14ac:dyDescent="0.2">
      <c r="A154" s="11"/>
      <c r="B154" s="11"/>
      <c r="C154" s="11"/>
      <c r="D154" s="4"/>
      <c r="F154" s="15"/>
      <c r="G154" s="15"/>
      <c r="H154" s="15"/>
      <c r="I154" s="15"/>
      <c r="J154" s="15"/>
    </row>
    <row r="155" spans="1:10" s="8" customFormat="1" x14ac:dyDescent="0.2">
      <c r="A155" s="11"/>
      <c r="B155" s="11"/>
      <c r="C155" s="11"/>
      <c r="D155" s="4"/>
      <c r="F155" s="15"/>
      <c r="G155" s="15"/>
      <c r="H155" s="15"/>
      <c r="I155" s="15"/>
      <c r="J155" s="15"/>
    </row>
    <row r="156" spans="1:10" s="8" customFormat="1" x14ac:dyDescent="0.2">
      <c r="A156" s="11"/>
      <c r="B156" s="11"/>
      <c r="C156" s="11"/>
      <c r="D156" s="4"/>
      <c r="F156" s="15"/>
      <c r="G156" s="15"/>
      <c r="H156" s="15"/>
      <c r="I156" s="15"/>
      <c r="J156" s="15"/>
    </row>
    <row r="157" spans="1:10" s="8" customFormat="1" x14ac:dyDescent="0.2">
      <c r="A157" s="11"/>
      <c r="B157" s="11"/>
      <c r="C157" s="11"/>
      <c r="D157" s="4"/>
      <c r="F157" s="15"/>
      <c r="G157" s="15"/>
      <c r="H157" s="15"/>
      <c r="I157" s="15"/>
      <c r="J157" s="15"/>
    </row>
    <row r="158" spans="1:10" s="8" customFormat="1" x14ac:dyDescent="0.2">
      <c r="A158" s="11"/>
      <c r="B158" s="11"/>
      <c r="C158" s="11"/>
      <c r="D158" s="4"/>
      <c r="F158" s="15"/>
      <c r="G158" s="15"/>
      <c r="H158" s="15"/>
      <c r="I158" s="15"/>
      <c r="J158" s="15"/>
    </row>
    <row r="159" spans="1:10" s="8" customFormat="1" x14ac:dyDescent="0.2">
      <c r="A159" s="11"/>
      <c r="B159" s="11"/>
      <c r="C159" s="11"/>
      <c r="D159" s="4"/>
      <c r="F159" s="15"/>
      <c r="G159" s="15"/>
      <c r="H159" s="15"/>
      <c r="I159" s="15"/>
      <c r="J159" s="15"/>
    </row>
    <row r="160" spans="1:10" s="8" customFormat="1" x14ac:dyDescent="0.2">
      <c r="A160" s="11"/>
      <c r="B160" s="11"/>
      <c r="C160" s="11"/>
      <c r="D160" s="4"/>
      <c r="F160" s="15"/>
      <c r="G160" s="15"/>
      <c r="H160" s="15"/>
      <c r="I160" s="15"/>
      <c r="J160" s="15"/>
    </row>
    <row r="161" spans="1:10" s="8" customFormat="1" x14ac:dyDescent="0.2">
      <c r="A161" s="11"/>
      <c r="B161" s="11"/>
      <c r="C161" s="11"/>
      <c r="D161" s="4"/>
      <c r="F161" s="15"/>
      <c r="G161" s="15"/>
      <c r="H161" s="15"/>
      <c r="I161" s="15"/>
      <c r="J161" s="15"/>
    </row>
    <row r="162" spans="1:10" s="8" customFormat="1" x14ac:dyDescent="0.2">
      <c r="A162" s="11"/>
      <c r="B162" s="11"/>
      <c r="C162" s="11"/>
      <c r="D162" s="4"/>
      <c r="F162" s="15"/>
      <c r="G162" s="15"/>
      <c r="H162" s="15"/>
      <c r="I162" s="15"/>
      <c r="J162" s="15"/>
    </row>
    <row r="163" spans="1:10" s="8" customFormat="1" x14ac:dyDescent="0.2">
      <c r="A163" s="11"/>
      <c r="B163" s="11"/>
      <c r="C163" s="11"/>
      <c r="D163" s="4"/>
      <c r="F163" s="15"/>
      <c r="G163" s="15"/>
      <c r="H163" s="15"/>
      <c r="I163" s="15"/>
      <c r="J163" s="15"/>
    </row>
    <row r="164" spans="1:10" s="8" customFormat="1" x14ac:dyDescent="0.2">
      <c r="A164" s="11"/>
      <c r="B164" s="11"/>
      <c r="C164" s="11"/>
      <c r="D164" s="4"/>
      <c r="F164" s="15"/>
      <c r="G164" s="15"/>
      <c r="H164" s="15"/>
      <c r="I164" s="15"/>
      <c r="J164" s="15"/>
    </row>
    <row r="165" spans="1:10" s="8" customFormat="1" x14ac:dyDescent="0.2">
      <c r="A165" s="11"/>
      <c r="B165" s="11"/>
      <c r="C165" s="11"/>
      <c r="D165" s="4"/>
      <c r="F165" s="15"/>
      <c r="G165" s="15"/>
      <c r="H165" s="15"/>
      <c r="I165" s="15"/>
      <c r="J165" s="15"/>
    </row>
    <row r="166" spans="1:10" s="8" customFormat="1" x14ac:dyDescent="0.2">
      <c r="A166" s="11"/>
      <c r="B166" s="11"/>
      <c r="C166" s="11"/>
      <c r="D166" s="4"/>
      <c r="F166" s="15"/>
      <c r="G166" s="15"/>
      <c r="H166" s="15"/>
      <c r="I166" s="15"/>
      <c r="J166" s="15"/>
    </row>
    <row r="167" spans="1:10" s="8" customFormat="1" x14ac:dyDescent="0.2">
      <c r="A167" s="11"/>
      <c r="B167" s="11"/>
      <c r="C167" s="11"/>
      <c r="D167" s="4"/>
      <c r="F167" s="15"/>
      <c r="G167" s="15"/>
      <c r="H167" s="15"/>
      <c r="I167" s="15"/>
      <c r="J167" s="15"/>
    </row>
    <row r="168" spans="1:10" s="8" customFormat="1" x14ac:dyDescent="0.2">
      <c r="A168" s="11"/>
      <c r="B168" s="11"/>
      <c r="C168" s="11"/>
      <c r="D168" s="4"/>
      <c r="F168" s="15"/>
      <c r="G168" s="15"/>
      <c r="H168" s="15"/>
      <c r="I168" s="15"/>
      <c r="J168" s="15"/>
    </row>
    <row r="169" spans="1:10" s="8" customFormat="1" x14ac:dyDescent="0.2">
      <c r="A169" s="11"/>
      <c r="B169" s="11"/>
      <c r="C169" s="11"/>
      <c r="D169" s="4"/>
      <c r="F169" s="15"/>
      <c r="G169" s="15"/>
      <c r="H169" s="15"/>
      <c r="I169" s="15"/>
      <c r="J169" s="15"/>
    </row>
    <row r="170" spans="1:10" s="8" customFormat="1" x14ac:dyDescent="0.2">
      <c r="A170" s="11"/>
      <c r="B170" s="11"/>
      <c r="C170" s="11"/>
      <c r="D170" s="4"/>
      <c r="F170" s="15"/>
      <c r="G170" s="15"/>
      <c r="H170" s="15"/>
      <c r="I170" s="15"/>
      <c r="J170" s="15"/>
    </row>
    <row r="171" spans="1:10" s="8" customFormat="1" x14ac:dyDescent="0.2">
      <c r="A171" s="11"/>
      <c r="B171" s="11"/>
      <c r="C171" s="11"/>
      <c r="D171" s="4"/>
      <c r="F171" s="15"/>
      <c r="G171" s="15"/>
      <c r="H171" s="15"/>
      <c r="I171" s="15"/>
      <c r="J171" s="15"/>
    </row>
    <row r="172" spans="1:10" s="8" customFormat="1" x14ac:dyDescent="0.2">
      <c r="A172" s="11"/>
      <c r="B172" s="11"/>
      <c r="C172" s="11"/>
      <c r="D172" s="4"/>
      <c r="F172" s="15"/>
      <c r="G172" s="15"/>
      <c r="H172" s="15"/>
      <c r="I172" s="15"/>
      <c r="J172" s="15"/>
    </row>
    <row r="173" spans="1:10" s="8" customFormat="1" x14ac:dyDescent="0.2">
      <c r="A173" s="11"/>
      <c r="B173" s="11"/>
      <c r="C173" s="11"/>
      <c r="D173" s="4"/>
      <c r="F173" s="15"/>
      <c r="G173" s="15"/>
      <c r="H173" s="15"/>
      <c r="I173" s="15"/>
      <c r="J173" s="15"/>
    </row>
    <row r="174" spans="1:10" s="8" customFormat="1" x14ac:dyDescent="0.2">
      <c r="A174" s="11"/>
      <c r="B174" s="11"/>
      <c r="C174" s="11"/>
      <c r="D174" s="4"/>
      <c r="F174" s="15"/>
      <c r="G174" s="15"/>
      <c r="H174" s="15"/>
      <c r="I174" s="15"/>
      <c r="J174" s="15"/>
    </row>
    <row r="175" spans="1:10" s="8" customFormat="1" x14ac:dyDescent="0.2">
      <c r="A175" s="11"/>
      <c r="B175" s="11"/>
      <c r="C175" s="11"/>
      <c r="D175" s="4"/>
      <c r="F175" s="15"/>
      <c r="G175" s="15"/>
      <c r="H175" s="15"/>
      <c r="I175" s="15"/>
      <c r="J175" s="15"/>
    </row>
    <row r="176" spans="1:10" s="8" customFormat="1" x14ac:dyDescent="0.2">
      <c r="A176" s="11"/>
      <c r="B176" s="11"/>
      <c r="C176" s="11"/>
      <c r="D176" s="4"/>
      <c r="F176" s="15"/>
      <c r="G176" s="15"/>
      <c r="H176" s="15"/>
      <c r="I176" s="15"/>
      <c r="J176" s="15"/>
    </row>
    <row r="177" spans="1:10" s="8" customFormat="1" x14ac:dyDescent="0.2">
      <c r="A177" s="11"/>
      <c r="B177" s="11"/>
      <c r="C177" s="11"/>
      <c r="D177" s="4"/>
      <c r="F177" s="15"/>
      <c r="G177" s="15"/>
      <c r="H177" s="15"/>
      <c r="I177" s="15"/>
      <c r="J177" s="15"/>
    </row>
    <row r="178" spans="1:10" s="8" customFormat="1" x14ac:dyDescent="0.2">
      <c r="A178" s="11"/>
      <c r="B178" s="11"/>
      <c r="C178" s="11"/>
      <c r="D178" s="4"/>
      <c r="F178" s="15"/>
      <c r="G178" s="15"/>
      <c r="H178" s="15"/>
      <c r="I178" s="15"/>
      <c r="J178" s="15"/>
    </row>
    <row r="179" spans="1:10" s="8" customFormat="1" x14ac:dyDescent="0.2">
      <c r="A179" s="11"/>
      <c r="B179" s="11"/>
      <c r="C179" s="11"/>
      <c r="D179" s="4"/>
      <c r="F179" s="15"/>
      <c r="G179" s="15"/>
      <c r="H179" s="15"/>
      <c r="I179" s="15"/>
      <c r="J179" s="15"/>
    </row>
    <row r="180" spans="1:10" s="8" customFormat="1" x14ac:dyDescent="0.2">
      <c r="A180" s="11"/>
      <c r="B180" s="11"/>
      <c r="C180" s="11"/>
      <c r="D180" s="4"/>
      <c r="F180" s="15"/>
      <c r="G180" s="15"/>
      <c r="H180" s="15"/>
      <c r="I180" s="15"/>
      <c r="J180" s="15"/>
    </row>
    <row r="181" spans="1:10" s="8" customFormat="1" x14ac:dyDescent="0.2">
      <c r="A181" s="11"/>
      <c r="B181" s="11"/>
      <c r="C181" s="11"/>
      <c r="D181" s="4"/>
      <c r="F181" s="15"/>
      <c r="G181" s="15"/>
      <c r="H181" s="15"/>
      <c r="I181" s="15"/>
      <c r="J181" s="15"/>
    </row>
    <row r="182" spans="1:10" s="8" customFormat="1" x14ac:dyDescent="0.2">
      <c r="A182" s="11"/>
      <c r="B182" s="11"/>
      <c r="C182" s="11"/>
      <c r="D182" s="4"/>
      <c r="F182" s="15"/>
      <c r="G182" s="15"/>
      <c r="H182" s="15"/>
      <c r="I182" s="15"/>
      <c r="J182" s="15"/>
    </row>
    <row r="183" spans="1:10" s="8" customFormat="1" x14ac:dyDescent="0.2">
      <c r="A183" s="11"/>
      <c r="B183" s="11"/>
      <c r="C183" s="11"/>
      <c r="D183" s="4"/>
      <c r="F183" s="15"/>
      <c r="G183" s="15"/>
      <c r="H183" s="15"/>
      <c r="I183" s="15"/>
      <c r="J183" s="15"/>
    </row>
    <row r="184" spans="1:10" s="8" customFormat="1" x14ac:dyDescent="0.2">
      <c r="A184" s="11"/>
      <c r="B184" s="11"/>
      <c r="C184" s="11"/>
      <c r="D184" s="4"/>
      <c r="F184" s="15"/>
      <c r="G184" s="15"/>
      <c r="H184" s="15"/>
      <c r="I184" s="15"/>
      <c r="J184" s="15"/>
    </row>
    <row r="185" spans="1:10" s="8" customFormat="1" x14ac:dyDescent="0.2">
      <c r="A185" s="11"/>
      <c r="B185" s="11"/>
      <c r="C185" s="11"/>
      <c r="D185" s="4"/>
      <c r="F185" s="15"/>
      <c r="G185" s="15"/>
      <c r="H185" s="15"/>
      <c r="I185" s="15"/>
      <c r="J185" s="15"/>
    </row>
    <row r="186" spans="1:10" s="8" customFormat="1" x14ac:dyDescent="0.2">
      <c r="A186" s="11"/>
      <c r="B186" s="11"/>
      <c r="C186" s="11"/>
      <c r="D186" s="4"/>
      <c r="F186" s="15"/>
      <c r="G186" s="15"/>
      <c r="H186" s="15"/>
      <c r="I186" s="15"/>
      <c r="J186" s="15"/>
    </row>
    <row r="187" spans="1:10" s="8" customFormat="1" x14ac:dyDescent="0.2">
      <c r="A187" s="11"/>
      <c r="B187" s="11"/>
      <c r="C187" s="11"/>
      <c r="D187" s="4"/>
      <c r="F187" s="15"/>
      <c r="G187" s="15"/>
      <c r="H187" s="15"/>
      <c r="I187" s="15"/>
      <c r="J187" s="15"/>
    </row>
    <row r="188" spans="1:10" s="8" customFormat="1" x14ac:dyDescent="0.2">
      <c r="A188" s="11"/>
      <c r="B188" s="11"/>
      <c r="C188" s="11"/>
      <c r="D188" s="4"/>
      <c r="F188" s="15"/>
      <c r="G188" s="15"/>
      <c r="H188" s="15"/>
      <c r="I188" s="15"/>
      <c r="J188" s="15"/>
    </row>
    <row r="189" spans="1:10" s="8" customFormat="1" x14ac:dyDescent="0.2">
      <c r="A189" s="11"/>
      <c r="B189" s="11"/>
      <c r="C189" s="11"/>
      <c r="D189" s="4"/>
      <c r="F189" s="15"/>
      <c r="G189" s="15"/>
      <c r="H189" s="15"/>
      <c r="I189" s="15"/>
      <c r="J189" s="15"/>
    </row>
    <row r="190" spans="1:10" s="8" customFormat="1" x14ac:dyDescent="0.2">
      <c r="A190" s="11"/>
      <c r="B190" s="11"/>
      <c r="C190" s="11"/>
      <c r="D190" s="4"/>
      <c r="F190" s="15"/>
      <c r="G190" s="15"/>
      <c r="H190" s="15"/>
      <c r="I190" s="15"/>
      <c r="J190" s="15"/>
    </row>
    <row r="191" spans="1:10" s="8" customFormat="1" x14ac:dyDescent="0.2">
      <c r="A191" s="11"/>
      <c r="B191" s="11"/>
      <c r="C191" s="11"/>
      <c r="D191" s="4"/>
      <c r="F191" s="15"/>
      <c r="G191" s="15"/>
      <c r="H191" s="15"/>
      <c r="I191" s="15"/>
      <c r="J191" s="15"/>
    </row>
    <row r="192" spans="1:10" s="8" customFormat="1" x14ac:dyDescent="0.2">
      <c r="A192" s="11"/>
      <c r="B192" s="11"/>
      <c r="C192" s="11"/>
      <c r="D192" s="4"/>
      <c r="F192" s="15"/>
      <c r="G192" s="15"/>
      <c r="H192" s="15"/>
      <c r="I192" s="15"/>
      <c r="J192" s="15"/>
    </row>
    <row r="193" spans="1:10" s="8" customFormat="1" x14ac:dyDescent="0.2">
      <c r="A193" s="11"/>
      <c r="B193" s="11"/>
      <c r="C193" s="11"/>
      <c r="D193" s="4"/>
      <c r="F193" s="15"/>
      <c r="G193" s="15"/>
      <c r="H193" s="15"/>
      <c r="I193" s="15"/>
      <c r="J193" s="15"/>
    </row>
    <row r="194" spans="1:10" s="8" customFormat="1" x14ac:dyDescent="0.2">
      <c r="A194" s="11"/>
      <c r="B194" s="11"/>
      <c r="C194" s="11"/>
      <c r="D194" s="4"/>
      <c r="F194" s="15"/>
      <c r="G194" s="15"/>
      <c r="H194" s="15"/>
      <c r="I194" s="15"/>
      <c r="J194" s="15"/>
    </row>
    <row r="195" spans="1:10" s="8" customFormat="1" x14ac:dyDescent="0.2">
      <c r="A195" s="11"/>
      <c r="B195" s="11"/>
      <c r="C195" s="11"/>
      <c r="D195" s="4"/>
      <c r="F195" s="15"/>
      <c r="G195" s="15"/>
      <c r="H195" s="15"/>
      <c r="I195" s="15"/>
      <c r="J195" s="15"/>
    </row>
    <row r="196" spans="1:10" s="8" customFormat="1" x14ac:dyDescent="0.2">
      <c r="A196" s="11"/>
      <c r="B196" s="11"/>
      <c r="C196" s="11"/>
      <c r="D196" s="4"/>
      <c r="F196" s="15"/>
      <c r="G196" s="15"/>
      <c r="H196" s="15"/>
      <c r="I196" s="15"/>
      <c r="J196" s="15"/>
    </row>
    <row r="197" spans="1:10" s="8" customFormat="1" x14ac:dyDescent="0.2">
      <c r="A197" s="11"/>
      <c r="B197" s="11"/>
      <c r="C197" s="11"/>
      <c r="D197" s="4"/>
      <c r="F197" s="15"/>
      <c r="G197" s="15"/>
      <c r="H197" s="15"/>
      <c r="I197" s="15"/>
      <c r="J197" s="15"/>
    </row>
  </sheetData>
  <mergeCells count="20">
    <mergeCell ref="B56:H56"/>
    <mergeCell ref="B57:H57"/>
    <mergeCell ref="B50:H50"/>
    <mergeCell ref="B51:H51"/>
    <mergeCell ref="B52:H52"/>
    <mergeCell ref="B53:H53"/>
    <mergeCell ref="B54:H54"/>
    <mergeCell ref="B55:H55"/>
    <mergeCell ref="B49:H49"/>
    <mergeCell ref="A1:J1"/>
    <mergeCell ref="A2:J2"/>
    <mergeCell ref="A3:J3"/>
    <mergeCell ref="A4:J4"/>
    <mergeCell ref="A5:J5"/>
    <mergeCell ref="A6:J6"/>
    <mergeCell ref="D41:F41"/>
    <mergeCell ref="G43:H43"/>
    <mergeCell ref="G44:H44"/>
    <mergeCell ref="G45:H45"/>
    <mergeCell ref="B48:H48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205"/>
  <sheetViews>
    <sheetView showGridLines="0" topLeftCell="D1" zoomScale="75" zoomScaleNormal="75" workbookViewId="0">
      <selection activeCell="W26" sqref="W26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1.7109375" style="15" customWidth="1"/>
    <col min="5" max="5" width="2.5703125" style="15" customWidth="1"/>
    <col min="6" max="6" width="62.7109375" style="15" customWidth="1"/>
    <col min="7" max="7" width="12.28515625" style="15" customWidth="1"/>
    <col min="8" max="8" width="13.140625" style="15" bestFit="1" customWidth="1"/>
    <col min="9" max="9" width="7.140625" style="15" customWidth="1"/>
    <col min="10" max="10" width="3.85546875" style="8" hidden="1" customWidth="1"/>
    <col min="11" max="12" width="5.140625" style="8" hidden="1" customWidth="1"/>
    <col min="13" max="13" width="2.140625" style="8" customWidth="1"/>
    <col min="14" max="14" width="2.85546875" style="8" customWidth="1"/>
    <col min="15" max="15" width="52.140625" style="8" bestFit="1" customWidth="1"/>
    <col min="16" max="16" width="12.7109375" style="15" bestFit="1" customWidth="1"/>
    <col min="17" max="17" width="13.140625" style="15" bestFit="1" customWidth="1"/>
    <col min="18" max="16384" width="11.42578125" style="15"/>
  </cols>
  <sheetData>
    <row r="1" spans="1:17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7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7" ht="14.25" customHeight="1" x14ac:dyDescent="0.2">
      <c r="A3" s="442" t="s">
        <v>231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7" ht="14.25" customHeight="1" x14ac:dyDescent="0.2">
      <c r="A4" s="442" t="s">
        <v>627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</row>
    <row r="5" spans="1:17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7" x14ac:dyDescent="0.2">
      <c r="A6" s="447" t="s">
        <v>243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</row>
    <row r="7" spans="1:17" x14ac:dyDescent="0.2">
      <c r="A7" s="109"/>
      <c r="B7" s="109"/>
      <c r="C7" s="109"/>
      <c r="D7" s="109"/>
      <c r="E7" s="109"/>
      <c r="F7" s="109"/>
      <c r="G7" s="109"/>
      <c r="H7" s="109"/>
      <c r="I7" s="109"/>
      <c r="J7" s="133"/>
      <c r="K7" s="133"/>
      <c r="L7" s="133"/>
      <c r="M7" s="109"/>
      <c r="N7" s="109"/>
      <c r="O7" s="109"/>
    </row>
    <row r="8" spans="1:17" ht="12.75" hidden="1" customHeight="1" x14ac:dyDescent="0.2">
      <c r="A8" s="7" t="s">
        <v>12</v>
      </c>
      <c r="B8" s="7" t="s">
        <v>5</v>
      </c>
      <c r="C8" s="7" t="s">
        <v>36</v>
      </c>
      <c r="D8" s="7" t="s">
        <v>3</v>
      </c>
      <c r="E8" s="7"/>
      <c r="F8" s="2" t="s">
        <v>7</v>
      </c>
      <c r="G8" s="2" t="s">
        <v>6</v>
      </c>
      <c r="H8" s="2" t="s">
        <v>8</v>
      </c>
      <c r="I8" s="2"/>
      <c r="J8" s="2" t="s">
        <v>22</v>
      </c>
      <c r="K8" s="2" t="s">
        <v>24</v>
      </c>
      <c r="L8" s="2" t="s">
        <v>25</v>
      </c>
      <c r="M8" s="2" t="s">
        <v>3</v>
      </c>
      <c r="N8" s="2" t="s">
        <v>3</v>
      </c>
      <c r="O8" s="2" t="s">
        <v>9</v>
      </c>
      <c r="P8" s="2" t="s">
        <v>10</v>
      </c>
      <c r="Q8" s="2" t="s">
        <v>11</v>
      </c>
    </row>
    <row r="9" spans="1:17" ht="12.75" customHeight="1" x14ac:dyDescent="0.2">
      <c r="A9" s="7"/>
      <c r="B9" s="7"/>
      <c r="C9" s="7"/>
      <c r="D9" s="7" t="s">
        <v>3</v>
      </c>
      <c r="E9" s="7"/>
      <c r="F9" s="84" t="s">
        <v>3</v>
      </c>
      <c r="G9" s="84" t="s">
        <v>3</v>
      </c>
      <c r="H9" s="84" t="s">
        <v>3</v>
      </c>
      <c r="I9" s="84" t="s">
        <v>3</v>
      </c>
      <c r="J9" s="84" t="s">
        <v>3</v>
      </c>
      <c r="K9" s="84" t="s">
        <v>3</v>
      </c>
      <c r="L9" s="84" t="s">
        <v>3</v>
      </c>
      <c r="M9" s="84" t="s">
        <v>3</v>
      </c>
      <c r="N9" s="84" t="s">
        <v>3</v>
      </c>
      <c r="O9" s="84" t="s">
        <v>3</v>
      </c>
      <c r="P9" s="84" t="s">
        <v>3</v>
      </c>
      <c r="Q9" s="84" t="s">
        <v>3</v>
      </c>
    </row>
    <row r="10" spans="1:17" x14ac:dyDescent="0.2">
      <c r="A10" s="7"/>
      <c r="B10" s="7"/>
      <c r="C10" s="7"/>
      <c r="D10" s="7"/>
      <c r="E10" s="7"/>
      <c r="F10" s="112" t="s">
        <v>39</v>
      </c>
      <c r="G10" s="112">
        <v>2016</v>
      </c>
      <c r="H10" s="112">
        <v>2015</v>
      </c>
      <c r="I10" s="112" t="s">
        <v>3</v>
      </c>
      <c r="J10" s="134" t="s">
        <v>3</v>
      </c>
      <c r="K10" s="134" t="s">
        <v>3</v>
      </c>
      <c r="L10" s="134" t="s">
        <v>3</v>
      </c>
      <c r="M10" s="112" t="s">
        <v>3</v>
      </c>
      <c r="N10" s="112" t="s">
        <v>3</v>
      </c>
      <c r="O10" s="112" t="s">
        <v>39</v>
      </c>
      <c r="P10" s="424">
        <v>2016</v>
      </c>
      <c r="Q10" s="424">
        <v>2015</v>
      </c>
    </row>
    <row r="11" spans="1:17" ht="14.25" customHeight="1" x14ac:dyDescent="0.2">
      <c r="A11" s="7"/>
      <c r="B11" s="7"/>
      <c r="C11" s="127"/>
      <c r="D11" s="114" t="s">
        <v>208</v>
      </c>
      <c r="E11" s="114"/>
      <c r="F11" s="114"/>
      <c r="G11" s="114"/>
      <c r="H11" s="114"/>
      <c r="I11" s="114"/>
      <c r="J11" s="135"/>
      <c r="K11" s="135"/>
      <c r="L11" s="135"/>
      <c r="M11" s="114" t="s">
        <v>219</v>
      </c>
      <c r="N11" s="114"/>
      <c r="O11" s="114"/>
      <c r="P11" s="123"/>
      <c r="Q11" s="123"/>
    </row>
    <row r="12" spans="1:17" x14ac:dyDescent="0.2">
      <c r="A12" s="7"/>
      <c r="B12" s="7"/>
      <c r="C12" s="127"/>
      <c r="D12" s="81"/>
      <c r="E12" s="114"/>
      <c r="F12" s="81"/>
      <c r="G12" s="114"/>
      <c r="H12" s="114"/>
      <c r="I12" s="114"/>
      <c r="J12" s="135"/>
      <c r="K12" s="135"/>
      <c r="L12" s="135"/>
      <c r="M12" s="81"/>
      <c r="N12" s="114"/>
      <c r="O12" s="114"/>
      <c r="P12" s="123"/>
      <c r="Q12" s="123"/>
    </row>
    <row r="13" spans="1:17" ht="14.25" customHeight="1" x14ac:dyDescent="0.2">
      <c r="A13" s="18"/>
      <c r="B13" s="18"/>
      <c r="C13" s="128"/>
      <c r="D13" s="81"/>
      <c r="E13" s="114" t="s">
        <v>150</v>
      </c>
      <c r="F13" s="114"/>
      <c r="G13" s="197">
        <f>SUM(G14:G24)</f>
        <v>90729401</v>
      </c>
      <c r="H13" s="197">
        <f>SUM(H14:H24)</f>
        <v>194816150</v>
      </c>
      <c r="I13" s="114"/>
      <c r="J13" s="135"/>
      <c r="K13" s="135"/>
      <c r="L13" s="135"/>
      <c r="M13" s="81"/>
      <c r="N13" s="114" t="s">
        <v>150</v>
      </c>
      <c r="O13" s="114"/>
      <c r="P13" s="197">
        <f>SUM(P14:P16)</f>
        <v>0</v>
      </c>
      <c r="Q13" s="119">
        <v>0</v>
      </c>
    </row>
    <row r="14" spans="1:17" ht="14.25" customHeight="1" x14ac:dyDescent="0.2">
      <c r="A14" s="18">
        <v>4</v>
      </c>
      <c r="B14" s="18">
        <v>1</v>
      </c>
      <c r="C14" s="128">
        <v>1</v>
      </c>
      <c r="D14" s="81"/>
      <c r="E14" s="114"/>
      <c r="F14" s="118" t="s">
        <v>40</v>
      </c>
      <c r="G14" s="198">
        <v>0</v>
      </c>
      <c r="H14" s="198">
        <v>0</v>
      </c>
      <c r="I14" s="118"/>
      <c r="J14" s="136">
        <v>1</v>
      </c>
      <c r="K14" s="136">
        <v>2</v>
      </c>
      <c r="L14" s="136">
        <v>3</v>
      </c>
      <c r="M14" s="81"/>
      <c r="N14" s="117"/>
      <c r="O14" s="121" t="s">
        <v>117</v>
      </c>
      <c r="P14" s="198">
        <v>0</v>
      </c>
      <c r="Q14" s="120">
        <v>0</v>
      </c>
    </row>
    <row r="15" spans="1:17" ht="14.25" customHeight="1" x14ac:dyDescent="0.2">
      <c r="A15" s="11">
        <v>4</v>
      </c>
      <c r="B15" s="11">
        <v>1</v>
      </c>
      <c r="C15" s="129">
        <v>2</v>
      </c>
      <c r="D15" s="81"/>
      <c r="E15" s="114"/>
      <c r="F15" s="118" t="s">
        <v>209</v>
      </c>
      <c r="G15" s="198">
        <v>0</v>
      </c>
      <c r="H15" s="198">
        <v>0</v>
      </c>
      <c r="I15" s="118"/>
      <c r="J15" s="11">
        <v>1</v>
      </c>
      <c r="K15" s="11">
        <v>2</v>
      </c>
      <c r="L15" s="11">
        <v>4</v>
      </c>
      <c r="M15" s="81"/>
      <c r="N15" s="117"/>
      <c r="O15" s="121" t="s">
        <v>119</v>
      </c>
      <c r="P15" s="198">
        <v>0</v>
      </c>
      <c r="Q15" s="120">
        <v>0</v>
      </c>
    </row>
    <row r="16" spans="1:17" ht="14.25" customHeight="1" x14ac:dyDescent="0.2">
      <c r="A16" s="11">
        <v>4</v>
      </c>
      <c r="B16" s="11">
        <v>1</v>
      </c>
      <c r="C16" s="129">
        <v>3</v>
      </c>
      <c r="D16" s="81"/>
      <c r="E16" s="115"/>
      <c r="F16" s="118" t="s">
        <v>210</v>
      </c>
      <c r="G16" s="198">
        <v>0</v>
      </c>
      <c r="H16" s="198">
        <v>0</v>
      </c>
      <c r="I16" s="118"/>
      <c r="J16" s="11">
        <v>1</v>
      </c>
      <c r="K16" s="11">
        <v>2</v>
      </c>
      <c r="L16" s="11">
        <v>5</v>
      </c>
      <c r="M16" s="81"/>
      <c r="N16" s="121"/>
      <c r="O16" s="121" t="s">
        <v>233</v>
      </c>
      <c r="P16" s="198">
        <v>0</v>
      </c>
      <c r="Q16" s="120">
        <v>0</v>
      </c>
    </row>
    <row r="17" spans="1:17" ht="14.25" customHeight="1" x14ac:dyDescent="0.2">
      <c r="A17" s="11">
        <v>4</v>
      </c>
      <c r="B17" s="11">
        <v>1</v>
      </c>
      <c r="C17" s="129">
        <v>4</v>
      </c>
      <c r="D17" s="81" t="s">
        <v>242</v>
      </c>
      <c r="E17" s="115"/>
      <c r="F17" s="118" t="s">
        <v>42</v>
      </c>
      <c r="G17" s="198">
        <v>0</v>
      </c>
      <c r="H17" s="198">
        <v>0</v>
      </c>
      <c r="I17" s="118"/>
      <c r="J17" s="11"/>
      <c r="K17" s="11"/>
      <c r="L17" s="11"/>
      <c r="M17" s="81"/>
      <c r="N17" s="121"/>
      <c r="O17" s="117"/>
      <c r="P17" s="200"/>
      <c r="Q17" s="117"/>
    </row>
    <row r="18" spans="1:17" ht="14.25" customHeight="1" x14ac:dyDescent="0.2">
      <c r="A18" s="11">
        <v>4</v>
      </c>
      <c r="B18" s="11">
        <v>1</v>
      </c>
      <c r="C18" s="129">
        <v>5</v>
      </c>
      <c r="D18" s="81"/>
      <c r="E18" s="115"/>
      <c r="F18" s="118" t="s">
        <v>43</v>
      </c>
      <c r="G18" s="198">
        <v>1500</v>
      </c>
      <c r="H18" s="198">
        <v>14400</v>
      </c>
      <c r="I18" s="118"/>
      <c r="J18" s="11"/>
      <c r="K18" s="11"/>
      <c r="L18" s="11"/>
      <c r="M18" s="81"/>
      <c r="N18" s="114" t="s">
        <v>151</v>
      </c>
      <c r="O18" s="114"/>
      <c r="P18" s="197">
        <f>SUM(P19:P21)</f>
        <v>9690453</v>
      </c>
      <c r="Q18" s="197">
        <f>SUM(Q19:Q21)</f>
        <v>2646708</v>
      </c>
    </row>
    <row r="19" spans="1:17" ht="14.25" customHeight="1" x14ac:dyDescent="0.2">
      <c r="A19" s="11">
        <v>4</v>
      </c>
      <c r="B19" s="11">
        <v>1</v>
      </c>
      <c r="C19" s="129">
        <v>6</v>
      </c>
      <c r="D19" s="81"/>
      <c r="E19" s="115"/>
      <c r="F19" s="118" t="s">
        <v>44</v>
      </c>
      <c r="G19" s="198">
        <v>0</v>
      </c>
      <c r="H19" s="198">
        <v>0</v>
      </c>
      <c r="I19" s="118"/>
      <c r="J19" s="11">
        <v>1</v>
      </c>
      <c r="K19" s="11">
        <v>2</v>
      </c>
      <c r="L19" s="11">
        <v>3</v>
      </c>
      <c r="M19" s="81"/>
      <c r="N19" s="121"/>
      <c r="O19" s="121" t="s">
        <v>117</v>
      </c>
      <c r="P19" s="198">
        <v>8495200</v>
      </c>
      <c r="Q19" s="120">
        <v>0</v>
      </c>
    </row>
    <row r="20" spans="1:17" ht="14.25" customHeight="1" x14ac:dyDescent="0.2">
      <c r="A20" s="11">
        <v>4</v>
      </c>
      <c r="B20" s="11">
        <v>1</v>
      </c>
      <c r="C20" s="129">
        <v>7</v>
      </c>
      <c r="D20" s="81"/>
      <c r="E20" s="115"/>
      <c r="F20" s="118" t="s">
        <v>45</v>
      </c>
      <c r="G20" s="198">
        <v>8969644</v>
      </c>
      <c r="H20" s="198">
        <v>15359265</v>
      </c>
      <c r="I20" s="118"/>
      <c r="J20" s="11">
        <v>1</v>
      </c>
      <c r="K20" s="11">
        <v>2</v>
      </c>
      <c r="L20" s="11">
        <v>4</v>
      </c>
      <c r="M20" s="81"/>
      <c r="N20" s="114"/>
      <c r="O20" s="121" t="s">
        <v>119</v>
      </c>
      <c r="P20" s="198">
        <v>1195253</v>
      </c>
      <c r="Q20" s="198">
        <v>2646708</v>
      </c>
    </row>
    <row r="21" spans="1:17" ht="14.25" customHeight="1" x14ac:dyDescent="0.2">
      <c r="A21" s="11">
        <v>4</v>
      </c>
      <c r="B21" s="11">
        <v>1</v>
      </c>
      <c r="C21" s="129">
        <v>9</v>
      </c>
      <c r="D21" s="81"/>
      <c r="E21" s="115"/>
      <c r="F21" s="118" t="s">
        <v>47</v>
      </c>
      <c r="G21" s="198">
        <v>0</v>
      </c>
      <c r="H21" s="198">
        <v>0</v>
      </c>
      <c r="I21" s="118"/>
      <c r="J21" s="11">
        <v>1</v>
      </c>
      <c r="K21" s="11">
        <v>2</v>
      </c>
      <c r="L21" s="11">
        <v>5</v>
      </c>
      <c r="M21" s="81"/>
      <c r="N21" s="117"/>
      <c r="O21" s="121" t="s">
        <v>220</v>
      </c>
      <c r="P21" s="198">
        <v>0</v>
      </c>
      <c r="Q21" s="120">
        <v>0</v>
      </c>
    </row>
    <row r="22" spans="1:17" ht="14.25" customHeight="1" x14ac:dyDescent="0.2">
      <c r="A22" s="11">
        <v>4</v>
      </c>
      <c r="B22" s="11">
        <v>2</v>
      </c>
      <c r="C22" s="129">
        <v>1</v>
      </c>
      <c r="D22" s="81"/>
      <c r="E22" s="114"/>
      <c r="F22" s="118" t="s">
        <v>49</v>
      </c>
      <c r="G22" s="198">
        <v>81685957</v>
      </c>
      <c r="H22" s="198">
        <v>179074185</v>
      </c>
      <c r="I22" s="118"/>
      <c r="J22" s="11"/>
      <c r="K22" s="11"/>
      <c r="L22" s="11"/>
      <c r="M22" s="81"/>
      <c r="N22" s="121"/>
      <c r="O22" s="117"/>
      <c r="P22" s="200"/>
      <c r="Q22" s="117"/>
    </row>
    <row r="23" spans="1:17" ht="14.25" customHeight="1" x14ac:dyDescent="0.2">
      <c r="A23" s="11">
        <v>4</v>
      </c>
      <c r="B23" s="11">
        <v>2</v>
      </c>
      <c r="C23" s="129">
        <v>2</v>
      </c>
      <c r="D23" s="81"/>
      <c r="E23" s="115"/>
      <c r="F23" s="118" t="s">
        <v>211</v>
      </c>
      <c r="G23" s="198">
        <v>72300</v>
      </c>
      <c r="H23" s="198">
        <v>368300</v>
      </c>
      <c r="I23" s="118"/>
      <c r="J23" s="11"/>
      <c r="K23" s="11"/>
      <c r="L23" s="11"/>
      <c r="M23" s="81"/>
      <c r="N23" s="114" t="s">
        <v>221</v>
      </c>
      <c r="O23" s="114"/>
      <c r="P23" s="197">
        <f>P13-P18</f>
        <v>-9690453</v>
      </c>
      <c r="Q23" s="197">
        <f>Q13-Q18</f>
        <v>-2646708</v>
      </c>
    </row>
    <row r="24" spans="1:17" ht="14.25" customHeight="1" x14ac:dyDescent="0.2">
      <c r="A24" s="11" t="s">
        <v>3</v>
      </c>
      <c r="B24" s="11" t="s">
        <v>3</v>
      </c>
      <c r="C24" s="129"/>
      <c r="D24" s="81"/>
      <c r="E24" s="114"/>
      <c r="F24" s="118" t="s">
        <v>212</v>
      </c>
      <c r="G24" s="198"/>
      <c r="H24" s="198">
        <v>0</v>
      </c>
      <c r="I24" s="82"/>
      <c r="J24" s="11"/>
      <c r="K24" s="11"/>
      <c r="L24" s="11"/>
      <c r="M24" s="81"/>
      <c r="N24" s="117"/>
      <c r="O24" s="117"/>
      <c r="P24" s="200"/>
      <c r="Q24" s="117"/>
    </row>
    <row r="25" spans="1:17" ht="14.25" customHeight="1" x14ac:dyDescent="0.2">
      <c r="C25" s="129"/>
      <c r="D25" s="81"/>
      <c r="E25" s="114"/>
      <c r="F25" s="81"/>
      <c r="G25" s="199"/>
      <c r="H25" s="121"/>
      <c r="I25" s="114"/>
      <c r="J25" s="11"/>
      <c r="K25" s="11"/>
      <c r="L25" s="11"/>
      <c r="M25" s="117"/>
      <c r="N25" s="117"/>
      <c r="O25" s="117"/>
      <c r="P25" s="200"/>
      <c r="Q25" s="117"/>
    </row>
    <row r="26" spans="1:17" ht="14.25" customHeight="1" x14ac:dyDescent="0.2">
      <c r="C26" s="129"/>
      <c r="D26" s="81"/>
      <c r="E26" s="114" t="s">
        <v>151</v>
      </c>
      <c r="F26" s="114"/>
      <c r="G26" s="197">
        <f>SUM(G27:G42)</f>
        <v>101532469</v>
      </c>
      <c r="H26" s="197">
        <f>SUM(H27:H42)</f>
        <v>198009567</v>
      </c>
      <c r="I26" s="114"/>
      <c r="J26" s="160"/>
      <c r="K26" s="11"/>
      <c r="L26" s="11"/>
      <c r="M26" s="114" t="s">
        <v>222</v>
      </c>
      <c r="N26" s="114"/>
      <c r="O26" s="114"/>
      <c r="P26" s="202"/>
      <c r="Q26" s="123"/>
    </row>
    <row r="27" spans="1:17" ht="14.25" customHeight="1" x14ac:dyDescent="0.2">
      <c r="A27" s="11">
        <v>5</v>
      </c>
      <c r="B27" s="11">
        <v>1</v>
      </c>
      <c r="C27" s="129">
        <v>1</v>
      </c>
      <c r="D27" s="81"/>
      <c r="E27" s="116"/>
      <c r="F27" s="118" t="s">
        <v>213</v>
      </c>
      <c r="G27" s="198">
        <v>16820423</v>
      </c>
      <c r="H27" s="198">
        <v>32479469</v>
      </c>
      <c r="I27" s="118"/>
      <c r="J27" s="11"/>
      <c r="K27" s="11"/>
      <c r="L27" s="11"/>
      <c r="M27" s="81"/>
      <c r="N27" s="114"/>
      <c r="O27" s="114"/>
      <c r="P27" s="202"/>
      <c r="Q27" s="123"/>
    </row>
    <row r="28" spans="1:17" ht="14.25" customHeight="1" x14ac:dyDescent="0.2">
      <c r="A28" s="11">
        <v>5</v>
      </c>
      <c r="B28" s="11">
        <v>1</v>
      </c>
      <c r="C28" s="129">
        <v>2</v>
      </c>
      <c r="D28" s="81"/>
      <c r="E28" s="116"/>
      <c r="F28" s="118" t="s">
        <v>59</v>
      </c>
      <c r="G28" s="198">
        <v>1236494</v>
      </c>
      <c r="H28" s="198">
        <v>3096947</v>
      </c>
      <c r="I28" s="118"/>
      <c r="J28" s="11"/>
      <c r="K28" s="11"/>
      <c r="L28" s="11"/>
      <c r="M28" s="117"/>
      <c r="N28" s="114" t="s">
        <v>150</v>
      </c>
      <c r="O28" s="114"/>
      <c r="P28" s="197">
        <f>P29+P32+P33</f>
        <v>0</v>
      </c>
      <c r="Q28" s="197">
        <f>Q29+Q32+Q33</f>
        <v>0</v>
      </c>
    </row>
    <row r="29" spans="1:17" ht="14.25" customHeight="1" x14ac:dyDescent="0.2">
      <c r="A29" s="11">
        <v>5</v>
      </c>
      <c r="B29" s="11">
        <v>1</v>
      </c>
      <c r="C29" s="129">
        <v>3</v>
      </c>
      <c r="D29" s="81"/>
      <c r="E29" s="116"/>
      <c r="F29" s="118" t="s">
        <v>60</v>
      </c>
      <c r="G29" s="198">
        <v>5399133</v>
      </c>
      <c r="H29" s="198">
        <v>12315805</v>
      </c>
      <c r="I29" s="118"/>
      <c r="J29" s="11"/>
      <c r="K29" s="11"/>
      <c r="L29" s="11"/>
      <c r="M29" s="81"/>
      <c r="N29" s="117"/>
      <c r="O29" s="121" t="s">
        <v>223</v>
      </c>
      <c r="P29" s="198">
        <f>SUM(P30:P31)</f>
        <v>0</v>
      </c>
      <c r="Q29" s="120">
        <v>0</v>
      </c>
    </row>
    <row r="30" spans="1:17" ht="14.25" customHeight="1" x14ac:dyDescent="0.2">
      <c r="A30" s="11">
        <v>5</v>
      </c>
      <c r="B30" s="11">
        <v>2</v>
      </c>
      <c r="C30" s="129">
        <v>1</v>
      </c>
      <c r="D30" s="81"/>
      <c r="E30" s="114"/>
      <c r="F30" s="118" t="s">
        <v>62</v>
      </c>
      <c r="G30" s="198">
        <v>0</v>
      </c>
      <c r="H30" s="198">
        <v>0</v>
      </c>
      <c r="I30" s="118"/>
      <c r="J30" s="11"/>
      <c r="K30" s="11"/>
      <c r="L30" s="11"/>
      <c r="M30" s="81"/>
      <c r="N30" s="116"/>
      <c r="O30" s="121" t="s">
        <v>224</v>
      </c>
      <c r="P30" s="198">
        <v>0</v>
      </c>
      <c r="Q30" s="120">
        <v>0</v>
      </c>
    </row>
    <row r="31" spans="1:17" ht="14.25" customHeight="1" x14ac:dyDescent="0.2">
      <c r="A31" s="11">
        <v>5</v>
      </c>
      <c r="B31" s="11">
        <v>2</v>
      </c>
      <c r="C31" s="129">
        <v>2</v>
      </c>
      <c r="D31" s="81"/>
      <c r="E31" s="116"/>
      <c r="F31" s="118" t="s">
        <v>214</v>
      </c>
      <c r="G31" s="198">
        <v>0</v>
      </c>
      <c r="H31" s="198">
        <v>0</v>
      </c>
      <c r="I31" s="118"/>
      <c r="J31" s="11"/>
      <c r="K31" s="11"/>
      <c r="L31" s="11"/>
      <c r="M31" s="81"/>
      <c r="N31" s="116"/>
      <c r="O31" s="121" t="s">
        <v>225</v>
      </c>
      <c r="P31" s="198">
        <v>0</v>
      </c>
      <c r="Q31" s="120">
        <v>0</v>
      </c>
    </row>
    <row r="32" spans="1:17" ht="14.25" customHeight="1" x14ac:dyDescent="0.2">
      <c r="A32" s="11">
        <v>5</v>
      </c>
      <c r="B32" s="11">
        <v>2</v>
      </c>
      <c r="C32" s="129">
        <v>3</v>
      </c>
      <c r="D32" s="81"/>
      <c r="E32" s="116"/>
      <c r="F32" s="118" t="s">
        <v>215</v>
      </c>
      <c r="G32" s="198">
        <v>0</v>
      </c>
      <c r="H32" s="198">
        <v>0</v>
      </c>
      <c r="I32" s="118"/>
      <c r="J32" s="11"/>
      <c r="K32" s="11"/>
      <c r="L32" s="11"/>
      <c r="M32" s="81"/>
      <c r="N32" s="116"/>
      <c r="O32" s="121" t="s">
        <v>250</v>
      </c>
      <c r="P32" s="198">
        <v>0</v>
      </c>
      <c r="Q32" s="120">
        <v>0</v>
      </c>
    </row>
    <row r="33" spans="1:17" ht="14.25" customHeight="1" x14ac:dyDescent="0.2">
      <c r="A33" s="11">
        <v>5</v>
      </c>
      <c r="B33" s="11">
        <v>2</v>
      </c>
      <c r="C33" s="129">
        <v>4</v>
      </c>
      <c r="D33" s="81"/>
      <c r="E33" s="116"/>
      <c r="F33" s="118" t="s">
        <v>65</v>
      </c>
      <c r="G33" s="198">
        <v>73514711</v>
      </c>
      <c r="H33" s="198">
        <v>110820249</v>
      </c>
      <c r="I33" s="118"/>
      <c r="J33" s="11"/>
      <c r="K33" s="11"/>
      <c r="L33" s="11"/>
      <c r="M33" s="81"/>
      <c r="N33" s="121"/>
      <c r="O33" s="121"/>
      <c r="P33" s="198"/>
      <c r="Q33" s="120"/>
    </row>
    <row r="34" spans="1:17" ht="14.25" customHeight="1" x14ac:dyDescent="0.2">
      <c r="A34" s="11">
        <v>5</v>
      </c>
      <c r="B34" s="11">
        <v>2</v>
      </c>
      <c r="C34" s="129">
        <v>5</v>
      </c>
      <c r="D34" s="81"/>
      <c r="E34" s="116"/>
      <c r="F34" s="118" t="s">
        <v>66</v>
      </c>
      <c r="G34" s="198">
        <v>0</v>
      </c>
      <c r="H34" s="198">
        <v>0</v>
      </c>
      <c r="I34" s="118"/>
      <c r="J34" s="11"/>
      <c r="K34" s="11"/>
      <c r="L34" s="11"/>
      <c r="M34" s="81"/>
      <c r="N34" s="121"/>
      <c r="O34" s="117"/>
      <c r="P34" s="200"/>
      <c r="Q34" s="117"/>
    </row>
    <row r="35" spans="1:17" ht="14.25" customHeight="1" x14ac:dyDescent="0.2">
      <c r="A35" s="11">
        <v>5</v>
      </c>
      <c r="B35" s="11">
        <v>2</v>
      </c>
      <c r="C35" s="129">
        <v>6</v>
      </c>
      <c r="D35" s="81"/>
      <c r="E35" s="116"/>
      <c r="F35" s="118" t="s">
        <v>67</v>
      </c>
      <c r="G35" s="198">
        <v>0</v>
      </c>
      <c r="H35" s="198">
        <v>0</v>
      </c>
      <c r="I35" s="118"/>
      <c r="J35" s="11"/>
      <c r="K35" s="11"/>
      <c r="L35" s="11"/>
      <c r="M35" s="81"/>
      <c r="N35" s="114" t="s">
        <v>151</v>
      </c>
      <c r="O35" s="114"/>
      <c r="P35" s="197">
        <f>P36+P39+P40</f>
        <v>0</v>
      </c>
      <c r="Q35" s="197">
        <f>Q36+Q39+Q40</f>
        <v>0</v>
      </c>
    </row>
    <row r="36" spans="1:17" ht="14.25" customHeight="1" x14ac:dyDescent="0.2">
      <c r="A36" s="11">
        <v>5</v>
      </c>
      <c r="B36" s="11">
        <v>2</v>
      </c>
      <c r="C36" s="129">
        <v>7</v>
      </c>
      <c r="D36" s="81"/>
      <c r="E36" s="116"/>
      <c r="F36" s="118" t="s">
        <v>68</v>
      </c>
      <c r="G36" s="198">
        <v>0</v>
      </c>
      <c r="H36" s="198">
        <v>0</v>
      </c>
      <c r="I36" s="118"/>
      <c r="J36" s="11"/>
      <c r="K36" s="11"/>
      <c r="L36" s="11"/>
      <c r="M36" s="117"/>
      <c r="N36" s="117"/>
      <c r="O36" s="121" t="s">
        <v>226</v>
      </c>
      <c r="P36" s="198">
        <f>SUM(P37:P38)</f>
        <v>0</v>
      </c>
      <c r="Q36" s="120">
        <v>0</v>
      </c>
    </row>
    <row r="37" spans="1:17" ht="14.25" customHeight="1" x14ac:dyDescent="0.2">
      <c r="A37" s="11">
        <v>5</v>
      </c>
      <c r="B37" s="11">
        <v>2</v>
      </c>
      <c r="C37" s="129">
        <v>8</v>
      </c>
      <c r="D37" s="81"/>
      <c r="E37" s="116"/>
      <c r="F37" s="118" t="s">
        <v>69</v>
      </c>
      <c r="G37" s="198">
        <v>0</v>
      </c>
      <c r="H37" s="198">
        <v>0</v>
      </c>
      <c r="I37" s="118"/>
      <c r="J37" s="11"/>
      <c r="K37" s="11"/>
      <c r="L37" s="11"/>
      <c r="M37" s="81"/>
      <c r="N37" s="117"/>
      <c r="O37" s="121" t="s">
        <v>224</v>
      </c>
      <c r="P37" s="198">
        <v>0</v>
      </c>
      <c r="Q37" s="120">
        <v>0</v>
      </c>
    </row>
    <row r="38" spans="1:17" ht="14.25" customHeight="1" x14ac:dyDescent="0.2">
      <c r="A38" s="11">
        <v>5</v>
      </c>
      <c r="B38" s="11">
        <v>2</v>
      </c>
      <c r="C38" s="129">
        <v>9</v>
      </c>
      <c r="D38" s="81"/>
      <c r="E38" s="116"/>
      <c r="F38" s="118" t="s">
        <v>70</v>
      </c>
      <c r="G38" s="198">
        <v>0</v>
      </c>
      <c r="H38" s="198">
        <v>0</v>
      </c>
      <c r="I38" s="118"/>
      <c r="J38" s="11"/>
      <c r="K38" s="11"/>
      <c r="L38" s="11"/>
      <c r="M38" s="81"/>
      <c r="N38" s="116"/>
      <c r="O38" s="121" t="s">
        <v>225</v>
      </c>
      <c r="P38" s="198">
        <v>0</v>
      </c>
      <c r="Q38" s="120">
        <v>0</v>
      </c>
    </row>
    <row r="39" spans="1:17" ht="14.25" customHeight="1" x14ac:dyDescent="0.2">
      <c r="A39" s="11">
        <v>5</v>
      </c>
      <c r="B39" s="11">
        <v>3</v>
      </c>
      <c r="C39" s="129">
        <v>1</v>
      </c>
      <c r="D39" s="81"/>
      <c r="E39" s="116"/>
      <c r="F39" s="118" t="s">
        <v>216</v>
      </c>
      <c r="G39" s="198">
        <v>0</v>
      </c>
      <c r="H39" s="198">
        <v>0</v>
      </c>
      <c r="I39" s="118"/>
      <c r="J39" s="11"/>
      <c r="K39" s="11"/>
      <c r="L39" s="11"/>
      <c r="M39" s="81"/>
      <c r="N39" s="116"/>
      <c r="O39" s="121" t="s">
        <v>251</v>
      </c>
      <c r="P39" s="198">
        <v>0</v>
      </c>
      <c r="Q39" s="120">
        <v>0</v>
      </c>
    </row>
    <row r="40" spans="1:17" x14ac:dyDescent="0.2">
      <c r="A40" s="11">
        <v>5</v>
      </c>
      <c r="B40" s="11">
        <v>3</v>
      </c>
      <c r="C40" s="129">
        <v>2</v>
      </c>
      <c r="D40" s="81"/>
      <c r="E40" s="114"/>
      <c r="F40" s="118" t="s">
        <v>197</v>
      </c>
      <c r="G40" s="198">
        <v>0</v>
      </c>
      <c r="H40" s="198">
        <v>0</v>
      </c>
      <c r="I40" s="118"/>
      <c r="J40" s="11"/>
      <c r="K40" s="11"/>
      <c r="L40" s="11"/>
      <c r="M40" s="81"/>
      <c r="N40" s="116"/>
      <c r="O40" s="121"/>
      <c r="P40" s="198"/>
      <c r="Q40" s="120"/>
    </row>
    <row r="41" spans="1:17" ht="14.25" customHeight="1" x14ac:dyDescent="0.2">
      <c r="A41" s="11">
        <v>5</v>
      </c>
      <c r="B41" s="11">
        <v>3</v>
      </c>
      <c r="C41" s="129">
        <v>3</v>
      </c>
      <c r="D41" s="81"/>
      <c r="E41" s="116"/>
      <c r="F41" s="118" t="s">
        <v>73</v>
      </c>
      <c r="G41" s="198">
        <v>0</v>
      </c>
      <c r="H41" s="198">
        <v>0</v>
      </c>
      <c r="I41" s="118"/>
      <c r="J41" s="11"/>
      <c r="K41" s="11"/>
      <c r="L41" s="11"/>
      <c r="M41" s="81"/>
      <c r="N41" s="121"/>
      <c r="O41" s="117"/>
      <c r="P41" s="200"/>
      <c r="Q41" s="117"/>
    </row>
    <row r="42" spans="1:17" ht="14.25" customHeight="1" x14ac:dyDescent="0.2">
      <c r="C42" s="129"/>
      <c r="D42" s="81"/>
      <c r="E42" s="116"/>
      <c r="F42" s="118" t="s">
        <v>217</v>
      </c>
      <c r="G42" s="198">
        <v>4561708</v>
      </c>
      <c r="H42" s="198">
        <v>39297097</v>
      </c>
      <c r="I42" s="118"/>
      <c r="J42" s="11"/>
      <c r="K42" s="11"/>
      <c r="L42" s="11"/>
      <c r="M42" s="81"/>
      <c r="N42" s="114" t="s">
        <v>227</v>
      </c>
      <c r="O42" s="114"/>
      <c r="P42" s="197">
        <f>P28-P35</f>
        <v>0</v>
      </c>
      <c r="Q42" s="197">
        <f>Q28-Q35</f>
        <v>0</v>
      </c>
    </row>
    <row r="43" spans="1:17" ht="14.25" customHeight="1" x14ac:dyDescent="0.2">
      <c r="C43" s="129"/>
      <c r="D43" s="81"/>
      <c r="E43" s="116"/>
      <c r="F43" s="117"/>
      <c r="G43" s="200"/>
      <c r="H43" s="117"/>
      <c r="I43" s="117"/>
      <c r="J43" s="11"/>
      <c r="K43" s="11"/>
      <c r="L43" s="11"/>
      <c r="M43" s="81"/>
      <c r="N43" s="121"/>
      <c r="O43" s="121"/>
      <c r="P43" s="202"/>
      <c r="Q43" s="123"/>
    </row>
    <row r="44" spans="1:17" ht="14.25" customHeight="1" x14ac:dyDescent="0.2">
      <c r="C44" s="129"/>
      <c r="D44" s="81"/>
      <c r="E44" s="114"/>
      <c r="F44" s="81"/>
      <c r="G44" s="199"/>
      <c r="H44" s="121"/>
      <c r="I44" s="114"/>
      <c r="J44" s="11"/>
      <c r="K44" s="11"/>
      <c r="L44" s="11"/>
      <c r="M44" s="81"/>
      <c r="N44" s="121"/>
      <c r="O44" s="121"/>
      <c r="P44" s="202"/>
      <c r="Q44" s="123"/>
    </row>
    <row r="45" spans="1:17" ht="14.25" customHeight="1" x14ac:dyDescent="0.2">
      <c r="C45" s="129"/>
      <c r="D45" s="130"/>
      <c r="E45" s="114" t="s">
        <v>218</v>
      </c>
      <c r="F45" s="114"/>
      <c r="G45" s="201">
        <f>G13-G26</f>
        <v>-10803068</v>
      </c>
      <c r="H45" s="201">
        <f>H13-H26</f>
        <v>-3193417</v>
      </c>
      <c r="I45" s="114"/>
      <c r="J45" s="11"/>
      <c r="K45" s="11"/>
      <c r="L45" s="11"/>
      <c r="M45" s="114" t="s">
        <v>228</v>
      </c>
      <c r="N45" s="126"/>
      <c r="O45" s="126"/>
      <c r="P45" s="201">
        <f>G45+P23+P42</f>
        <v>-20493521</v>
      </c>
      <c r="Q45" s="201">
        <f>H45+Q23+Q42</f>
        <v>-5840125</v>
      </c>
    </row>
    <row r="46" spans="1:17" ht="14.25" customHeight="1" x14ac:dyDescent="0.2">
      <c r="D46" s="43"/>
      <c r="E46" s="50"/>
      <c r="F46" s="50"/>
      <c r="G46" s="45"/>
      <c r="H46" s="45"/>
      <c r="I46" s="37"/>
      <c r="J46" s="11"/>
      <c r="K46" s="11"/>
      <c r="L46" s="11"/>
      <c r="M46" s="124"/>
      <c r="N46" s="124"/>
      <c r="O46" s="124"/>
      <c r="P46" s="201"/>
      <c r="Q46" s="122"/>
    </row>
    <row r="47" spans="1:17" ht="14.25" customHeight="1" x14ac:dyDescent="0.2">
      <c r="D47" s="43"/>
      <c r="E47" s="50"/>
      <c r="F47" s="50"/>
      <c r="G47" s="45"/>
      <c r="H47" s="45"/>
      <c r="I47" s="37"/>
      <c r="J47" s="11"/>
      <c r="K47" s="11"/>
      <c r="L47" s="11"/>
      <c r="M47" s="114" t="s">
        <v>229</v>
      </c>
      <c r="N47" s="126"/>
      <c r="O47" s="126"/>
      <c r="P47" s="203">
        <v>86350236</v>
      </c>
      <c r="Q47" s="125">
        <v>92190361</v>
      </c>
    </row>
    <row r="48" spans="1:17" ht="14.25" customHeight="1" x14ac:dyDescent="0.2">
      <c r="D48" s="43"/>
      <c r="E48" s="50"/>
      <c r="F48" s="50"/>
      <c r="G48" s="45"/>
      <c r="H48" s="45"/>
      <c r="I48" s="37"/>
      <c r="J48" s="11"/>
      <c r="K48" s="11"/>
      <c r="L48" s="11"/>
      <c r="M48" s="114" t="s">
        <v>230</v>
      </c>
      <c r="N48" s="126"/>
      <c r="O48" s="126"/>
      <c r="P48" s="204">
        <f>+P45+P47</f>
        <v>65856715</v>
      </c>
      <c r="Q48" s="204">
        <f>+Q45+Q47</f>
        <v>86350236</v>
      </c>
    </row>
    <row r="49" spans="1:17" x14ac:dyDescent="0.2">
      <c r="D49" s="36"/>
      <c r="E49" s="53"/>
      <c r="F49" s="54"/>
      <c r="G49" s="54"/>
      <c r="H49" s="54"/>
      <c r="I49" s="37"/>
      <c r="J49" s="135"/>
      <c r="K49" s="135"/>
      <c r="L49" s="135"/>
      <c r="M49" s="55"/>
      <c r="N49" s="53"/>
      <c r="O49" s="54"/>
      <c r="P49" s="431">
        <f>+P48-'SITUACION FINANCIERA'!E16</f>
        <v>0</v>
      </c>
      <c r="Q49" s="431">
        <f>+Q48-'SITUACION FINANCIERA'!F16</f>
        <v>0</v>
      </c>
    </row>
    <row r="50" spans="1:17" x14ac:dyDescent="0.2">
      <c r="D50" s="36" t="s">
        <v>3</v>
      </c>
      <c r="E50" s="36" t="s">
        <v>147</v>
      </c>
      <c r="F50" s="36"/>
      <c r="G50" s="36"/>
      <c r="H50" s="36"/>
      <c r="I50" s="36"/>
      <c r="J50" s="137"/>
      <c r="K50" s="137"/>
      <c r="L50" s="137"/>
      <c r="M50" s="36"/>
      <c r="N50" s="36"/>
      <c r="O50" s="36"/>
      <c r="P50" s="159"/>
    </row>
    <row r="51" spans="1:17" x14ac:dyDescent="0.2">
      <c r="D51" s="36"/>
      <c r="E51" s="53"/>
      <c r="F51" s="54"/>
      <c r="G51" s="54"/>
      <c r="H51" s="54"/>
      <c r="I51" s="56"/>
      <c r="J51" s="138"/>
      <c r="K51" s="138"/>
      <c r="L51" s="138"/>
      <c r="M51" s="55"/>
      <c r="N51" s="57"/>
      <c r="O51" s="54"/>
    </row>
    <row r="52" spans="1:17" x14ac:dyDescent="0.2">
      <c r="D52" s="36"/>
      <c r="E52" s="53"/>
      <c r="F52" s="54"/>
      <c r="G52" s="54"/>
      <c r="H52" s="54"/>
      <c r="I52" s="56"/>
      <c r="J52" s="138"/>
      <c r="K52" s="138"/>
      <c r="L52" s="138"/>
      <c r="M52" s="55"/>
      <c r="N52" s="57"/>
      <c r="O52" s="54"/>
    </row>
    <row r="53" spans="1:17" x14ac:dyDescent="0.2">
      <c r="D53" s="110" t="s">
        <v>3</v>
      </c>
      <c r="E53" s="91" t="s">
        <v>3</v>
      </c>
      <c r="F53" s="182" t="s">
        <v>245</v>
      </c>
      <c r="G53" s="54"/>
      <c r="H53" s="54"/>
      <c r="I53" s="54"/>
      <c r="J53" s="139"/>
      <c r="K53" s="139"/>
      <c r="L53" s="139"/>
      <c r="M53" s="452" t="s">
        <v>3</v>
      </c>
      <c r="N53" s="452"/>
      <c r="O53" s="437" t="s">
        <v>615</v>
      </c>
      <c r="P53" s="437"/>
    </row>
    <row r="54" spans="1:17" ht="14.25" customHeight="1" x14ac:dyDescent="0.2">
      <c r="D54" s="111" t="s">
        <v>3</v>
      </c>
      <c r="E54" s="438" t="s">
        <v>246</v>
      </c>
      <c r="F54" s="438"/>
      <c r="G54" s="58"/>
      <c r="H54" s="58"/>
      <c r="I54" s="58"/>
      <c r="J54" s="140"/>
      <c r="K54" s="140"/>
      <c r="L54" s="140"/>
      <c r="M54" s="438" t="s">
        <v>3</v>
      </c>
      <c r="N54" s="438"/>
      <c r="O54" s="438" t="s">
        <v>247</v>
      </c>
      <c r="P54" s="438"/>
    </row>
    <row r="55" spans="1:17" x14ac:dyDescent="0.2">
      <c r="D55" s="4"/>
      <c r="F55" s="12"/>
      <c r="G55" s="12"/>
      <c r="H55" s="12"/>
      <c r="I55" s="12"/>
      <c r="J55" s="35"/>
      <c r="K55" s="35"/>
      <c r="L55" s="35"/>
      <c r="M55" s="35"/>
      <c r="N55" s="35"/>
    </row>
    <row r="56" spans="1:17" x14ac:dyDescent="0.2">
      <c r="D56" s="4"/>
      <c r="F56" s="12"/>
      <c r="G56" s="12"/>
      <c r="H56" s="12"/>
      <c r="I56" s="12"/>
      <c r="J56" s="35"/>
      <c r="K56" s="35"/>
      <c r="L56" s="35"/>
      <c r="M56" s="35"/>
      <c r="N56" s="35"/>
    </row>
    <row r="57" spans="1:17" x14ac:dyDescent="0.2">
      <c r="A57" s="13" t="s">
        <v>23</v>
      </c>
      <c r="D57" s="4"/>
      <c r="F57" s="12"/>
      <c r="G57" s="12"/>
      <c r="H57" s="12"/>
      <c r="I57" s="12"/>
      <c r="J57" s="11" t="s">
        <v>23</v>
      </c>
      <c r="K57" s="11"/>
      <c r="L57" s="11"/>
      <c r="M57" s="4"/>
      <c r="N57" s="35"/>
    </row>
    <row r="58" spans="1:17" x14ac:dyDescent="0.2">
      <c r="A58" s="11" t="s">
        <v>12</v>
      </c>
      <c r="B58" s="13" t="s">
        <v>13</v>
      </c>
      <c r="D58" s="4"/>
      <c r="F58" s="12"/>
      <c r="G58" s="12"/>
      <c r="H58" s="12"/>
      <c r="I58" s="12"/>
      <c r="J58" s="11" t="s">
        <v>22</v>
      </c>
      <c r="K58" s="11" t="s">
        <v>13</v>
      </c>
      <c r="L58" s="11"/>
      <c r="M58" s="4"/>
      <c r="N58" s="35"/>
    </row>
    <row r="59" spans="1:17" x14ac:dyDescent="0.2">
      <c r="A59" s="11" t="s">
        <v>5</v>
      </c>
      <c r="B59" s="13" t="s">
        <v>14</v>
      </c>
      <c r="D59" s="4"/>
      <c r="F59" s="12"/>
      <c r="G59" s="12"/>
      <c r="H59" s="12"/>
      <c r="I59" s="12"/>
      <c r="J59" s="11" t="s">
        <v>24</v>
      </c>
      <c r="K59" s="11" t="s">
        <v>14</v>
      </c>
      <c r="L59" s="11"/>
      <c r="M59" s="4"/>
      <c r="N59" s="35"/>
    </row>
    <row r="60" spans="1:17" x14ac:dyDescent="0.2">
      <c r="A60" s="11" t="s">
        <v>15</v>
      </c>
      <c r="B60" s="13" t="s">
        <v>16</v>
      </c>
      <c r="D60" s="4"/>
      <c r="F60" s="12"/>
      <c r="G60" s="12"/>
      <c r="H60" s="12"/>
      <c r="I60" s="12"/>
      <c r="J60" s="11" t="s">
        <v>25</v>
      </c>
      <c r="K60" s="11" t="s">
        <v>16</v>
      </c>
      <c r="L60" s="11"/>
      <c r="M60" s="4"/>
      <c r="N60" s="35"/>
    </row>
    <row r="61" spans="1:17" x14ac:dyDescent="0.2">
      <c r="A61" s="11" t="s">
        <v>17</v>
      </c>
      <c r="B61" s="13" t="s">
        <v>19</v>
      </c>
      <c r="D61" s="4"/>
      <c r="F61" s="12"/>
      <c r="G61" s="12"/>
      <c r="H61" s="12"/>
      <c r="I61" s="12"/>
      <c r="J61" s="11" t="s">
        <v>33</v>
      </c>
      <c r="K61" s="11" t="s">
        <v>19</v>
      </c>
      <c r="L61" s="11"/>
      <c r="M61" s="4"/>
      <c r="N61" s="35"/>
    </row>
    <row r="62" spans="1:17" x14ac:dyDescent="0.2">
      <c r="A62" s="11" t="s">
        <v>6</v>
      </c>
      <c r="B62" s="13" t="s">
        <v>21</v>
      </c>
      <c r="D62" s="4"/>
      <c r="F62" s="12"/>
      <c r="G62" s="12"/>
      <c r="H62" s="12"/>
      <c r="I62" s="12"/>
      <c r="J62" s="11" t="s">
        <v>10</v>
      </c>
      <c r="K62" s="11" t="s">
        <v>21</v>
      </c>
      <c r="L62" s="11"/>
      <c r="M62" s="4"/>
      <c r="N62" s="35"/>
    </row>
    <row r="63" spans="1:17" x14ac:dyDescent="0.2">
      <c r="A63" s="11" t="s">
        <v>20</v>
      </c>
      <c r="B63" s="13" t="s">
        <v>37</v>
      </c>
      <c r="D63" s="4"/>
      <c r="F63" s="12"/>
      <c r="G63" s="12"/>
      <c r="H63" s="12"/>
      <c r="I63" s="12"/>
      <c r="J63" s="11" t="s">
        <v>27</v>
      </c>
      <c r="K63" s="11" t="s">
        <v>37</v>
      </c>
      <c r="L63" s="11"/>
      <c r="M63" s="4"/>
      <c r="N63" s="35"/>
    </row>
    <row r="64" spans="1:17" x14ac:dyDescent="0.2">
      <c r="D64" s="4"/>
      <c r="F64" s="12"/>
      <c r="G64" s="12"/>
      <c r="H64" s="12"/>
      <c r="I64" s="12"/>
      <c r="J64" s="35"/>
      <c r="K64" s="35"/>
      <c r="L64" s="35"/>
      <c r="M64" s="35"/>
      <c r="N64" s="35"/>
    </row>
    <row r="65" spans="1:14" s="8" customFormat="1" x14ac:dyDescent="0.2">
      <c r="A65" s="11"/>
      <c r="B65" s="11"/>
      <c r="C65" s="11"/>
      <c r="D65" s="4"/>
      <c r="E65" s="15"/>
      <c r="F65" s="12"/>
      <c r="G65" s="12"/>
      <c r="H65" s="12"/>
      <c r="I65" s="12"/>
      <c r="J65" s="35"/>
      <c r="K65" s="35"/>
      <c r="L65" s="35"/>
      <c r="M65" s="35"/>
      <c r="N65" s="35"/>
    </row>
    <row r="66" spans="1:14" s="8" customFormat="1" x14ac:dyDescent="0.2">
      <c r="A66" s="11"/>
      <c r="B66" s="11"/>
      <c r="C66" s="11"/>
      <c r="D66" s="4"/>
      <c r="E66" s="15"/>
      <c r="F66" s="12"/>
      <c r="G66" s="12"/>
      <c r="H66" s="12"/>
      <c r="I66" s="12"/>
      <c r="J66" s="35"/>
      <c r="K66" s="35"/>
      <c r="L66" s="35"/>
      <c r="M66" s="35"/>
      <c r="N66" s="35"/>
    </row>
    <row r="67" spans="1:14" s="8" customFormat="1" x14ac:dyDescent="0.2">
      <c r="A67" s="11"/>
      <c r="B67" s="11"/>
      <c r="C67" s="11"/>
      <c r="D67" s="4"/>
      <c r="E67" s="15"/>
      <c r="F67" s="12"/>
      <c r="G67" s="12"/>
      <c r="H67" s="12"/>
      <c r="I67" s="12"/>
      <c r="J67" s="35"/>
      <c r="K67" s="35"/>
      <c r="L67" s="35"/>
      <c r="M67" s="35"/>
      <c r="N67" s="35"/>
    </row>
    <row r="68" spans="1:14" s="8" customFormat="1" x14ac:dyDescent="0.2">
      <c r="A68" s="11"/>
      <c r="B68" s="11"/>
      <c r="C68" s="11"/>
      <c r="D68" s="4"/>
      <c r="E68" s="15"/>
      <c r="F68" s="12"/>
      <c r="G68" s="12"/>
      <c r="H68" s="12"/>
      <c r="I68" s="12"/>
      <c r="J68" s="35"/>
      <c r="K68" s="35"/>
      <c r="L68" s="35"/>
      <c r="M68" s="35"/>
      <c r="N68" s="35"/>
    </row>
    <row r="69" spans="1:14" s="8" customFormat="1" x14ac:dyDescent="0.2">
      <c r="A69" s="11"/>
      <c r="B69" s="11"/>
      <c r="C69" s="11"/>
      <c r="D69" s="4"/>
      <c r="E69" s="15"/>
      <c r="F69" s="12"/>
      <c r="G69" s="12"/>
      <c r="H69" s="12"/>
      <c r="I69" s="12"/>
      <c r="J69" s="35"/>
      <c r="K69" s="35"/>
      <c r="L69" s="35"/>
      <c r="M69" s="35"/>
      <c r="N69" s="35"/>
    </row>
    <row r="70" spans="1:14" s="8" customFormat="1" x14ac:dyDescent="0.2">
      <c r="A70" s="11"/>
      <c r="B70" s="11"/>
      <c r="C70" s="11"/>
      <c r="D70" s="4"/>
      <c r="E70" s="15"/>
      <c r="F70" s="12"/>
      <c r="G70" s="12"/>
      <c r="H70" s="12"/>
      <c r="I70" s="12"/>
      <c r="J70" s="35"/>
      <c r="K70" s="35"/>
      <c r="L70" s="35"/>
      <c r="M70" s="35"/>
      <c r="N70" s="35"/>
    </row>
    <row r="71" spans="1:14" s="8" customFormat="1" x14ac:dyDescent="0.2">
      <c r="A71" s="11"/>
      <c r="B71" s="11"/>
      <c r="C71" s="11"/>
      <c r="D71" s="4"/>
      <c r="E71" s="15"/>
      <c r="F71" s="12"/>
      <c r="G71" s="12"/>
      <c r="H71" s="12"/>
      <c r="I71" s="12"/>
      <c r="J71" s="35"/>
      <c r="K71" s="35"/>
      <c r="L71" s="35"/>
      <c r="M71" s="35"/>
      <c r="N71" s="35"/>
    </row>
    <row r="72" spans="1:14" s="8" customFormat="1" x14ac:dyDescent="0.2">
      <c r="A72" s="11"/>
      <c r="B72" s="11"/>
      <c r="C72" s="11"/>
      <c r="D72" s="4"/>
      <c r="E72" s="15"/>
      <c r="F72" s="12"/>
      <c r="G72" s="12"/>
      <c r="H72" s="12"/>
      <c r="I72" s="12"/>
      <c r="J72" s="35"/>
      <c r="K72" s="35"/>
      <c r="L72" s="35"/>
      <c r="M72" s="35"/>
      <c r="N72" s="35"/>
    </row>
    <row r="73" spans="1:14" s="8" customFormat="1" x14ac:dyDescent="0.2">
      <c r="A73" s="11"/>
      <c r="B73" s="11"/>
      <c r="C73" s="11"/>
      <c r="D73" s="4"/>
      <c r="E73" s="15"/>
      <c r="F73" s="12"/>
      <c r="G73" s="12"/>
      <c r="H73" s="12"/>
      <c r="I73" s="12"/>
      <c r="J73" s="35"/>
      <c r="K73" s="35"/>
      <c r="L73" s="35"/>
      <c r="M73" s="35"/>
      <c r="N73" s="35"/>
    </row>
    <row r="74" spans="1:14" s="8" customFormat="1" x14ac:dyDescent="0.2">
      <c r="A74" s="11"/>
      <c r="B74" s="11"/>
      <c r="C74" s="11"/>
      <c r="D74" s="4"/>
      <c r="E74" s="15"/>
      <c r="F74" s="12"/>
      <c r="G74" s="12"/>
      <c r="H74" s="12"/>
      <c r="I74" s="12"/>
      <c r="J74" s="35"/>
      <c r="K74" s="35"/>
      <c r="L74" s="35"/>
      <c r="M74" s="35"/>
      <c r="N74" s="35"/>
    </row>
    <row r="75" spans="1:14" s="8" customFormat="1" x14ac:dyDescent="0.2">
      <c r="A75" s="11"/>
      <c r="B75" s="11"/>
      <c r="C75" s="11"/>
      <c r="D75" s="4"/>
      <c r="E75" s="15"/>
      <c r="F75" s="12"/>
      <c r="G75" s="12"/>
      <c r="H75" s="12"/>
      <c r="I75" s="12"/>
      <c r="J75" s="35"/>
      <c r="K75" s="35"/>
      <c r="L75" s="35"/>
      <c r="M75" s="35"/>
      <c r="N75" s="35"/>
    </row>
    <row r="76" spans="1:14" s="8" customFormat="1" x14ac:dyDescent="0.2">
      <c r="A76" s="11"/>
      <c r="B76" s="11"/>
      <c r="C76" s="11"/>
      <c r="D76" s="4"/>
      <c r="E76" s="15"/>
      <c r="F76" s="12"/>
      <c r="G76" s="12"/>
      <c r="H76" s="12"/>
      <c r="I76" s="12"/>
      <c r="J76" s="35"/>
      <c r="K76" s="35"/>
      <c r="L76" s="35"/>
      <c r="M76" s="35"/>
      <c r="N76" s="35"/>
    </row>
    <row r="77" spans="1:14" s="8" customFormat="1" x14ac:dyDescent="0.2">
      <c r="A77" s="11"/>
      <c r="B77" s="11"/>
      <c r="C77" s="11"/>
      <c r="D77" s="4"/>
      <c r="E77" s="15"/>
      <c r="F77" s="12"/>
      <c r="G77" s="12"/>
      <c r="H77" s="12"/>
      <c r="I77" s="12"/>
      <c r="J77" s="35"/>
      <c r="K77" s="35"/>
      <c r="L77" s="35"/>
      <c r="M77" s="35"/>
      <c r="N77" s="35"/>
    </row>
    <row r="78" spans="1:14" s="8" customFormat="1" x14ac:dyDescent="0.2">
      <c r="A78" s="11"/>
      <c r="B78" s="11"/>
      <c r="C78" s="11"/>
      <c r="D78" s="4"/>
      <c r="E78" s="15"/>
      <c r="F78" s="12"/>
      <c r="G78" s="12"/>
      <c r="H78" s="12"/>
      <c r="I78" s="12"/>
      <c r="J78" s="35"/>
      <c r="K78" s="35"/>
      <c r="L78" s="35"/>
      <c r="M78" s="35"/>
      <c r="N78" s="35"/>
    </row>
    <row r="79" spans="1:14" s="8" customFormat="1" x14ac:dyDescent="0.2">
      <c r="A79" s="11"/>
      <c r="B79" s="11"/>
      <c r="C79" s="11"/>
      <c r="D79" s="4"/>
      <c r="E79" s="15"/>
      <c r="F79" s="12"/>
      <c r="G79" s="12"/>
      <c r="H79" s="12"/>
      <c r="I79" s="12"/>
      <c r="J79" s="35"/>
      <c r="K79" s="35"/>
      <c r="L79" s="35"/>
      <c r="M79" s="35"/>
      <c r="N79" s="35"/>
    </row>
    <row r="80" spans="1:14" s="8" customFormat="1" x14ac:dyDescent="0.2">
      <c r="A80" s="11"/>
      <c r="B80" s="11"/>
      <c r="C80" s="11"/>
      <c r="D80" s="4"/>
      <c r="E80" s="15"/>
      <c r="F80" s="12"/>
      <c r="G80" s="12"/>
      <c r="H80" s="12"/>
      <c r="I80" s="12"/>
      <c r="J80" s="35"/>
      <c r="K80" s="35"/>
      <c r="L80" s="35"/>
      <c r="M80" s="35"/>
      <c r="N80" s="35"/>
    </row>
    <row r="81" spans="1:14" s="8" customFormat="1" x14ac:dyDescent="0.2">
      <c r="A81" s="11"/>
      <c r="B81" s="11"/>
      <c r="C81" s="11"/>
      <c r="D81" s="4"/>
      <c r="E81" s="15"/>
      <c r="F81" s="12"/>
      <c r="G81" s="12"/>
      <c r="H81" s="12"/>
      <c r="I81" s="12"/>
      <c r="J81" s="35"/>
      <c r="K81" s="35"/>
      <c r="L81" s="35"/>
      <c r="M81" s="35"/>
      <c r="N81" s="35"/>
    </row>
    <row r="82" spans="1:14" s="8" customFormat="1" x14ac:dyDescent="0.2">
      <c r="A82" s="11"/>
      <c r="B82" s="11"/>
      <c r="C82" s="11"/>
      <c r="D82" s="4"/>
      <c r="E82" s="15"/>
      <c r="F82" s="12"/>
      <c r="G82" s="12"/>
      <c r="H82" s="12"/>
      <c r="I82" s="12"/>
      <c r="J82" s="35"/>
      <c r="K82" s="35"/>
      <c r="L82" s="35"/>
      <c r="M82" s="35"/>
      <c r="N82" s="35"/>
    </row>
    <row r="83" spans="1:14" s="8" customFormat="1" x14ac:dyDescent="0.2">
      <c r="A83" s="11"/>
      <c r="B83" s="11"/>
      <c r="C83" s="11"/>
      <c r="D83" s="4"/>
      <c r="E83" s="15"/>
      <c r="F83" s="12"/>
      <c r="G83" s="12"/>
      <c r="H83" s="12"/>
      <c r="I83" s="12"/>
      <c r="J83" s="35"/>
      <c r="K83" s="35"/>
      <c r="L83" s="35"/>
      <c r="M83" s="35"/>
      <c r="N83" s="35"/>
    </row>
    <row r="84" spans="1:14" s="8" customFormat="1" x14ac:dyDescent="0.2">
      <c r="A84" s="11"/>
      <c r="B84" s="11"/>
      <c r="C84" s="11"/>
      <c r="D84" s="4"/>
      <c r="E84" s="15"/>
      <c r="F84" s="12"/>
      <c r="G84" s="12"/>
      <c r="H84" s="12"/>
      <c r="I84" s="12"/>
      <c r="J84" s="35"/>
      <c r="K84" s="35"/>
      <c r="L84" s="35"/>
      <c r="M84" s="35"/>
      <c r="N84" s="35"/>
    </row>
    <row r="85" spans="1:14" s="8" customFormat="1" x14ac:dyDescent="0.2">
      <c r="A85" s="11"/>
      <c r="B85" s="11"/>
      <c r="C85" s="11"/>
      <c r="D85" s="4"/>
      <c r="E85" s="15"/>
      <c r="F85" s="12"/>
      <c r="G85" s="12"/>
      <c r="H85" s="12"/>
      <c r="I85" s="12"/>
      <c r="J85" s="35"/>
      <c r="K85" s="35"/>
      <c r="L85" s="35"/>
      <c r="M85" s="35"/>
      <c r="N85" s="35"/>
    </row>
    <row r="86" spans="1:14" s="8" customFormat="1" x14ac:dyDescent="0.2">
      <c r="A86" s="11"/>
      <c r="B86" s="11"/>
      <c r="C86" s="11"/>
      <c r="D86" s="4"/>
      <c r="E86" s="15"/>
      <c r="F86" s="12"/>
      <c r="G86" s="12"/>
      <c r="H86" s="12"/>
      <c r="I86" s="12"/>
      <c r="J86" s="35"/>
      <c r="K86" s="35"/>
      <c r="L86" s="35"/>
      <c r="M86" s="35"/>
      <c r="N86" s="35"/>
    </row>
    <row r="87" spans="1:14" s="8" customFormat="1" x14ac:dyDescent="0.2">
      <c r="A87" s="11"/>
      <c r="B87" s="11"/>
      <c r="C87" s="11"/>
      <c r="D87" s="4"/>
      <c r="E87" s="15"/>
      <c r="F87" s="12"/>
      <c r="G87" s="12"/>
      <c r="H87" s="12"/>
      <c r="I87" s="12"/>
      <c r="J87" s="35"/>
      <c r="K87" s="35"/>
      <c r="L87" s="35"/>
      <c r="M87" s="35"/>
      <c r="N87" s="35"/>
    </row>
    <row r="88" spans="1:14" s="8" customFormat="1" x14ac:dyDescent="0.2">
      <c r="A88" s="11"/>
      <c r="B88" s="11"/>
      <c r="C88" s="11"/>
      <c r="D88" s="4"/>
      <c r="E88" s="15"/>
      <c r="F88" s="12"/>
      <c r="G88" s="12"/>
      <c r="H88" s="12"/>
      <c r="I88" s="12"/>
      <c r="J88" s="35"/>
      <c r="K88" s="35"/>
      <c r="L88" s="35"/>
      <c r="M88" s="35"/>
      <c r="N88" s="35"/>
    </row>
    <row r="89" spans="1:14" s="8" customFormat="1" x14ac:dyDescent="0.2">
      <c r="A89" s="11"/>
      <c r="B89" s="11"/>
      <c r="C89" s="11"/>
      <c r="D89" s="4"/>
      <c r="E89" s="15"/>
      <c r="F89" s="12"/>
      <c r="G89" s="12"/>
      <c r="H89" s="12"/>
      <c r="I89" s="12"/>
      <c r="J89" s="35"/>
      <c r="K89" s="35"/>
      <c r="L89" s="35"/>
      <c r="M89" s="35"/>
      <c r="N89" s="35"/>
    </row>
    <row r="90" spans="1:14" s="8" customFormat="1" x14ac:dyDescent="0.2">
      <c r="A90" s="11"/>
      <c r="B90" s="11"/>
      <c r="C90" s="11"/>
      <c r="D90" s="4"/>
      <c r="E90" s="15"/>
      <c r="F90" s="12"/>
      <c r="G90" s="12"/>
      <c r="H90" s="12"/>
      <c r="I90" s="12"/>
      <c r="J90" s="35"/>
      <c r="K90" s="35"/>
      <c r="L90" s="35"/>
      <c r="M90" s="35"/>
      <c r="N90" s="35"/>
    </row>
    <row r="91" spans="1:14" s="8" customFormat="1" x14ac:dyDescent="0.2">
      <c r="A91" s="11"/>
      <c r="B91" s="11"/>
      <c r="C91" s="11"/>
      <c r="D91" s="4"/>
      <c r="E91" s="15"/>
      <c r="F91" s="12"/>
      <c r="G91" s="12"/>
      <c r="H91" s="12"/>
      <c r="I91" s="12"/>
      <c r="J91" s="35"/>
      <c r="K91" s="35"/>
      <c r="L91" s="35"/>
      <c r="M91" s="35"/>
      <c r="N91" s="35"/>
    </row>
    <row r="92" spans="1:14" s="8" customFormat="1" x14ac:dyDescent="0.2">
      <c r="A92" s="11"/>
      <c r="B92" s="11"/>
      <c r="C92" s="11"/>
      <c r="D92" s="4"/>
      <c r="E92" s="15"/>
      <c r="F92" s="12"/>
      <c r="G92" s="12"/>
      <c r="H92" s="12"/>
      <c r="I92" s="12"/>
      <c r="J92" s="35"/>
      <c r="K92" s="35"/>
      <c r="L92" s="35"/>
      <c r="M92" s="35"/>
      <c r="N92" s="35"/>
    </row>
    <row r="93" spans="1:14" s="8" customFormat="1" x14ac:dyDescent="0.2">
      <c r="A93" s="11"/>
      <c r="B93" s="11"/>
      <c r="C93" s="11"/>
      <c r="D93" s="4"/>
      <c r="E93" s="15"/>
      <c r="F93" s="12"/>
      <c r="G93" s="12"/>
      <c r="H93" s="12"/>
      <c r="I93" s="12"/>
      <c r="J93" s="35"/>
      <c r="K93" s="35"/>
      <c r="L93" s="35"/>
      <c r="M93" s="35"/>
      <c r="N93" s="35"/>
    </row>
    <row r="94" spans="1:14" s="8" customFormat="1" x14ac:dyDescent="0.2">
      <c r="A94" s="11"/>
      <c r="B94" s="11"/>
      <c r="C94" s="11"/>
      <c r="D94" s="4"/>
      <c r="E94" s="15"/>
      <c r="F94" s="12"/>
      <c r="G94" s="12"/>
      <c r="H94" s="12"/>
      <c r="I94" s="12"/>
      <c r="J94" s="35"/>
      <c r="K94" s="35"/>
      <c r="L94" s="35"/>
      <c r="M94" s="35"/>
      <c r="N94" s="35"/>
    </row>
    <row r="95" spans="1:14" s="8" customFormat="1" x14ac:dyDescent="0.2">
      <c r="A95" s="11"/>
      <c r="B95" s="11"/>
      <c r="C95" s="11"/>
      <c r="D95" s="4"/>
      <c r="E95" s="15"/>
      <c r="F95" s="12"/>
      <c r="G95" s="12"/>
      <c r="H95" s="12"/>
      <c r="I95" s="12"/>
      <c r="J95" s="35"/>
      <c r="K95" s="35"/>
      <c r="L95" s="35"/>
      <c r="M95" s="35"/>
      <c r="N95" s="35"/>
    </row>
    <row r="96" spans="1:14" s="8" customFormat="1" x14ac:dyDescent="0.2">
      <c r="A96" s="11"/>
      <c r="B96" s="11"/>
      <c r="C96" s="11"/>
      <c r="D96" s="4"/>
      <c r="E96" s="15"/>
      <c r="F96" s="12"/>
      <c r="G96" s="12"/>
      <c r="H96" s="12"/>
      <c r="I96" s="12"/>
      <c r="J96" s="35"/>
      <c r="K96" s="35"/>
      <c r="L96" s="35"/>
      <c r="M96" s="35"/>
      <c r="N96" s="35"/>
    </row>
    <row r="97" spans="1:14" s="8" customFormat="1" x14ac:dyDescent="0.2">
      <c r="A97" s="11"/>
      <c r="B97" s="11"/>
      <c r="C97" s="11"/>
      <c r="D97" s="4"/>
      <c r="E97" s="15"/>
      <c r="F97" s="12"/>
      <c r="G97" s="12"/>
      <c r="H97" s="12"/>
      <c r="I97" s="12"/>
      <c r="J97" s="35"/>
      <c r="K97" s="35"/>
      <c r="L97" s="35"/>
      <c r="M97" s="35"/>
      <c r="N97" s="35"/>
    </row>
    <row r="98" spans="1:14" s="8" customFormat="1" x14ac:dyDescent="0.2">
      <c r="A98" s="11"/>
      <c r="B98" s="11"/>
      <c r="C98" s="11"/>
      <c r="D98" s="4"/>
      <c r="E98" s="15"/>
      <c r="F98" s="12"/>
      <c r="G98" s="12"/>
      <c r="H98" s="12"/>
      <c r="I98" s="12"/>
      <c r="J98" s="35"/>
      <c r="K98" s="35"/>
      <c r="L98" s="35"/>
      <c r="M98" s="35"/>
      <c r="N98" s="35"/>
    </row>
    <row r="99" spans="1:14" s="8" customFormat="1" x14ac:dyDescent="0.2">
      <c r="A99" s="11"/>
      <c r="B99" s="11"/>
      <c r="C99" s="11"/>
      <c r="D99" s="4"/>
      <c r="E99" s="15"/>
      <c r="F99" s="12"/>
      <c r="G99" s="12"/>
      <c r="H99" s="12"/>
      <c r="I99" s="12"/>
      <c r="J99" s="35"/>
      <c r="K99" s="35"/>
      <c r="L99" s="35"/>
      <c r="M99" s="35"/>
      <c r="N99" s="35"/>
    </row>
    <row r="100" spans="1:14" s="8" customFormat="1" x14ac:dyDescent="0.2">
      <c r="A100" s="11"/>
      <c r="B100" s="11"/>
      <c r="C100" s="11"/>
      <c r="D100" s="4"/>
      <c r="E100" s="15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s="8" customFormat="1" x14ac:dyDescent="0.2">
      <c r="A101" s="11"/>
      <c r="B101" s="11"/>
      <c r="C101" s="11"/>
      <c r="D101" s="4"/>
      <c r="E101" s="15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s="8" customFormat="1" x14ac:dyDescent="0.2">
      <c r="A102" s="11"/>
      <c r="B102" s="11"/>
      <c r="C102" s="11"/>
      <c r="D102" s="4"/>
      <c r="E102" s="15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s="8" customFormat="1" x14ac:dyDescent="0.2">
      <c r="A103" s="11"/>
      <c r="B103" s="11"/>
      <c r="C103" s="11"/>
      <c r="D103" s="4"/>
      <c r="E103" s="15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s="8" customFormat="1" x14ac:dyDescent="0.2">
      <c r="A104" s="11"/>
      <c r="B104" s="11"/>
      <c r="C104" s="11"/>
      <c r="D104" s="4"/>
      <c r="E104" s="15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s="8" customFormat="1" x14ac:dyDescent="0.2">
      <c r="A105" s="11"/>
      <c r="B105" s="11"/>
      <c r="C105" s="11"/>
      <c r="D105" s="4"/>
      <c r="E105" s="15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s="8" customFormat="1" x14ac:dyDescent="0.2">
      <c r="A106" s="11"/>
      <c r="B106" s="11"/>
      <c r="C106" s="11"/>
      <c r="D106" s="4"/>
      <c r="E106" s="15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s="8" customFormat="1" x14ac:dyDescent="0.2">
      <c r="A107" s="11"/>
      <c r="B107" s="11"/>
      <c r="C107" s="11"/>
      <c r="D107" s="4"/>
      <c r="E107" s="15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s="8" customFormat="1" x14ac:dyDescent="0.2">
      <c r="A108" s="11"/>
      <c r="B108" s="11"/>
      <c r="C108" s="11"/>
      <c r="D108" s="4"/>
      <c r="E108" s="15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s="8" customFormat="1" x14ac:dyDescent="0.2">
      <c r="A109" s="11"/>
      <c r="B109" s="11"/>
      <c r="C109" s="11"/>
      <c r="D109" s="4"/>
      <c r="E109" s="15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s="8" customFormat="1" x14ac:dyDescent="0.2">
      <c r="A110" s="11"/>
      <c r="B110" s="11"/>
      <c r="C110" s="11"/>
      <c r="D110" s="4"/>
      <c r="E110" s="15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s="8" customFormat="1" x14ac:dyDescent="0.2">
      <c r="A111" s="11"/>
      <c r="B111" s="11"/>
      <c r="C111" s="11"/>
      <c r="D111" s="4"/>
      <c r="E111" s="15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s="8" customFormat="1" x14ac:dyDescent="0.2">
      <c r="A112" s="11"/>
      <c r="B112" s="11"/>
      <c r="C112" s="11"/>
      <c r="D112" s="4"/>
      <c r="E112" s="15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s="8" customFormat="1" x14ac:dyDescent="0.2">
      <c r="A113" s="11"/>
      <c r="B113" s="11"/>
      <c r="C113" s="11"/>
      <c r="D113" s="4"/>
      <c r="E113" s="15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s="8" customFormat="1" x14ac:dyDescent="0.2">
      <c r="A114" s="11"/>
      <c r="B114" s="11"/>
      <c r="C114" s="11"/>
      <c r="D114" s="4"/>
      <c r="E114" s="15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s="8" customFormat="1" x14ac:dyDescent="0.2">
      <c r="A115" s="11"/>
      <c r="B115" s="11"/>
      <c r="C115" s="11"/>
      <c r="D115" s="4"/>
      <c r="E115" s="15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s="8" customFormat="1" x14ac:dyDescent="0.2">
      <c r="A116" s="11"/>
      <c r="B116" s="11"/>
      <c r="C116" s="11"/>
      <c r="D116" s="4"/>
      <c r="E116" s="15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s="8" customFormat="1" x14ac:dyDescent="0.2">
      <c r="A117" s="11"/>
      <c r="B117" s="11"/>
      <c r="C117" s="11"/>
      <c r="D117" s="4"/>
      <c r="E117" s="15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s="8" customFormat="1" x14ac:dyDescent="0.2">
      <c r="A118" s="11"/>
      <c r="B118" s="11"/>
      <c r="C118" s="11"/>
      <c r="D118" s="4"/>
      <c r="E118" s="15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s="8" customFormat="1" x14ac:dyDescent="0.2">
      <c r="A119" s="11"/>
      <c r="B119" s="11"/>
      <c r="C119" s="11"/>
      <c r="D119" s="4"/>
      <c r="E119" s="15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s="8" customFormat="1" x14ac:dyDescent="0.2">
      <c r="A120" s="11"/>
      <c r="B120" s="11"/>
      <c r="C120" s="11"/>
      <c r="D120" s="4"/>
      <c r="E120" s="15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s="8" customFormat="1" x14ac:dyDescent="0.2">
      <c r="A121" s="11"/>
      <c r="B121" s="11"/>
      <c r="C121" s="11"/>
      <c r="D121" s="4"/>
      <c r="E121" s="15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s="8" customFormat="1" x14ac:dyDescent="0.2">
      <c r="A122" s="11"/>
      <c r="B122" s="11"/>
      <c r="C122" s="11"/>
      <c r="D122" s="4"/>
      <c r="E122" s="15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s="8" customFormat="1" x14ac:dyDescent="0.2">
      <c r="A123" s="11"/>
      <c r="B123" s="11"/>
      <c r="C123" s="11"/>
      <c r="D123" s="4"/>
      <c r="E123" s="15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s="8" customFormat="1" x14ac:dyDescent="0.2">
      <c r="A124" s="11"/>
      <c r="B124" s="11"/>
      <c r="C124" s="11"/>
      <c r="D124" s="4"/>
      <c r="E124" s="15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s="8" customFormat="1" x14ac:dyDescent="0.2">
      <c r="A125" s="11"/>
      <c r="B125" s="11"/>
      <c r="C125" s="11"/>
      <c r="D125" s="4"/>
      <c r="E125" s="15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s="8" customFormat="1" x14ac:dyDescent="0.2">
      <c r="A126" s="11"/>
      <c r="B126" s="11"/>
      <c r="C126" s="11"/>
      <c r="D126" s="4"/>
      <c r="E126" s="15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s="8" customFormat="1" x14ac:dyDescent="0.2">
      <c r="A127" s="11"/>
      <c r="B127" s="11"/>
      <c r="C127" s="11"/>
      <c r="D127" s="4"/>
      <c r="E127" s="15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s="8" customFormat="1" x14ac:dyDescent="0.2">
      <c r="A128" s="11"/>
      <c r="B128" s="11"/>
      <c r="C128" s="11"/>
      <c r="D128" s="4"/>
      <c r="E128" s="15"/>
      <c r="F128" s="15"/>
      <c r="G128" s="15"/>
      <c r="H128" s="15"/>
      <c r="I128" s="15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</sheetData>
  <mergeCells count="11">
    <mergeCell ref="M53:N53"/>
    <mergeCell ref="E54:F54"/>
    <mergeCell ref="M54:N54"/>
    <mergeCell ref="A1:O1"/>
    <mergeCell ref="A2:O2"/>
    <mergeCell ref="A3:O3"/>
    <mergeCell ref="A4:O4"/>
    <mergeCell ref="A5:O5"/>
    <mergeCell ref="A6:O6"/>
    <mergeCell ref="O53:P53"/>
    <mergeCell ref="O54:P54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opLeftCell="D1" workbookViewId="0">
      <selection activeCell="M33" sqref="M33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30.28515625" style="15" customWidth="1"/>
    <col min="5" max="5" width="33.140625" style="8" customWidth="1"/>
    <col min="6" max="6" width="22" style="15" customWidth="1"/>
    <col min="7" max="7" width="17.85546875" style="15" customWidth="1"/>
    <col min="8" max="8" width="21.85546875" style="15" customWidth="1"/>
    <col min="9" max="9" width="20.5703125" style="15" customWidth="1"/>
    <col min="10" max="10" width="2" style="15" customWidth="1"/>
    <col min="11" max="16384" width="11.42578125" style="15"/>
  </cols>
  <sheetData>
    <row r="1" spans="1:11" ht="19.5" customHeight="1" x14ac:dyDescent="0.3">
      <c r="A1" s="440" t="s">
        <v>249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1" ht="15" customHeight="1" x14ac:dyDescent="0.25">
      <c r="A2" s="441" t="s">
        <v>619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1" ht="14.25" customHeight="1" x14ac:dyDescent="0.2">
      <c r="A3" s="442" t="s">
        <v>253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1" ht="14.25" customHeight="1" x14ac:dyDescent="0.2">
      <c r="A4" s="442" t="s">
        <v>628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1" ht="14.25" customHeight="1" x14ac:dyDescent="0.2">
      <c r="A5" s="442" t="s">
        <v>0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1" ht="14.25" customHeight="1" x14ac:dyDescent="0.2">
      <c r="A6" s="456" t="s">
        <v>243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1" ht="22.5" hidden="1" x14ac:dyDescent="0.2">
      <c r="A7" s="7" t="s">
        <v>12</v>
      </c>
      <c r="B7" s="7" t="s">
        <v>5</v>
      </c>
      <c r="C7" s="7" t="s">
        <v>36</v>
      </c>
      <c r="D7" s="7" t="s">
        <v>90</v>
      </c>
      <c r="E7" s="7" t="s">
        <v>3</v>
      </c>
      <c r="F7" s="7" t="s">
        <v>232</v>
      </c>
      <c r="G7" s="7" t="s">
        <v>20</v>
      </c>
      <c r="H7" s="7" t="s">
        <v>22</v>
      </c>
      <c r="I7" s="7" t="s">
        <v>24</v>
      </c>
    </row>
    <row r="8" spans="1:11" ht="12.75" customHeight="1" x14ac:dyDescent="0.2">
      <c r="A8" s="7" t="s">
        <v>3</v>
      </c>
      <c r="B8" s="7" t="s">
        <v>3</v>
      </c>
      <c r="C8" s="7" t="s">
        <v>3</v>
      </c>
      <c r="D8" s="84"/>
      <c r="E8" s="84"/>
      <c r="F8" s="84"/>
      <c r="G8" s="85"/>
      <c r="H8" s="85"/>
      <c r="I8" s="85"/>
      <c r="J8" s="86"/>
    </row>
    <row r="9" spans="1:11" ht="12.75" customHeight="1" x14ac:dyDescent="0.2">
      <c r="A9" s="7"/>
      <c r="B9" s="7"/>
      <c r="C9" s="7"/>
      <c r="D9" s="460"/>
      <c r="E9" s="460"/>
      <c r="F9" s="214"/>
      <c r="G9" s="88"/>
      <c r="H9" s="88"/>
      <c r="I9" s="88"/>
      <c r="J9" s="89"/>
    </row>
    <row r="10" spans="1:11" x14ac:dyDescent="0.2">
      <c r="A10" s="7"/>
      <c r="B10" s="7"/>
      <c r="C10" s="7"/>
      <c r="D10" s="7"/>
      <c r="E10" s="7"/>
    </row>
    <row r="11" spans="1:11" ht="14.25" customHeight="1" x14ac:dyDescent="0.2">
      <c r="A11" s="7"/>
      <c r="B11" s="7"/>
      <c r="C11" s="7"/>
      <c r="D11" s="83"/>
      <c r="E11" s="38"/>
      <c r="F11" s="38"/>
      <c r="G11" s="38"/>
      <c r="H11" s="38"/>
      <c r="I11" s="38"/>
    </row>
    <row r="12" spans="1:11" s="101" customFormat="1" x14ac:dyDescent="0.2">
      <c r="A12" s="127"/>
      <c r="B12" s="127"/>
      <c r="C12" s="127"/>
      <c r="D12" s="457"/>
      <c r="E12" s="457"/>
      <c r="F12" s="457"/>
      <c r="G12" s="92"/>
      <c r="H12" s="92"/>
      <c r="I12" s="92"/>
      <c r="J12" s="92"/>
      <c r="K12" s="92"/>
    </row>
    <row r="13" spans="1:11" s="101" customFormat="1" ht="14.25" customHeight="1" x14ac:dyDescent="0.2">
      <c r="A13" s="128"/>
      <c r="B13" s="128"/>
      <c r="C13" s="128"/>
      <c r="D13" s="459" t="s">
        <v>254</v>
      </c>
      <c r="E13" s="459"/>
      <c r="F13" s="459"/>
      <c r="G13" s="38"/>
      <c r="H13" s="38"/>
      <c r="I13" s="38"/>
      <c r="J13" s="38"/>
      <c r="K13" s="38"/>
    </row>
    <row r="14" spans="1:11" s="101" customFormat="1" x14ac:dyDescent="0.2">
      <c r="A14" s="128"/>
      <c r="B14" s="128"/>
      <c r="C14" s="128"/>
      <c r="D14" s="457"/>
      <c r="E14" s="457"/>
      <c r="F14" s="457"/>
      <c r="G14" s="38"/>
      <c r="H14" s="65"/>
      <c r="I14" s="65"/>
      <c r="J14" s="65"/>
      <c r="K14" s="65"/>
    </row>
    <row r="15" spans="1:11" s="101" customFormat="1" ht="14.25" customHeight="1" x14ac:dyDescent="0.2">
      <c r="A15" s="129"/>
      <c r="B15" s="129"/>
      <c r="C15" s="129"/>
      <c r="D15" s="93"/>
      <c r="E15" s="435"/>
      <c r="F15" s="435"/>
      <c r="G15" s="38"/>
      <c r="H15" s="94"/>
      <c r="I15" s="94"/>
      <c r="J15" s="94"/>
      <c r="K15" s="94"/>
    </row>
    <row r="16" spans="1:11" s="101" customFormat="1" ht="14.25" customHeight="1" x14ac:dyDescent="0.2">
      <c r="A16" s="129"/>
      <c r="B16" s="129"/>
      <c r="C16" s="129"/>
      <c r="D16" s="93"/>
      <c r="E16" s="435"/>
      <c r="F16" s="435"/>
      <c r="G16" s="38"/>
      <c r="H16" s="94"/>
      <c r="I16" s="94"/>
      <c r="J16" s="94"/>
      <c r="K16" s="94"/>
    </row>
    <row r="17" spans="1:11" s="101" customFormat="1" ht="14.25" customHeight="1" x14ac:dyDescent="0.2">
      <c r="A17" s="129"/>
      <c r="B17" s="129"/>
      <c r="C17" s="129"/>
      <c r="D17" s="93"/>
      <c r="E17" s="435"/>
      <c r="F17" s="435"/>
      <c r="G17" s="38"/>
      <c r="H17" s="94"/>
      <c r="I17" s="94"/>
      <c r="J17" s="94"/>
      <c r="K17" s="94"/>
    </row>
    <row r="18" spans="1:11" s="101" customFormat="1" ht="14.25" customHeight="1" x14ac:dyDescent="0.2">
      <c r="A18" s="129"/>
      <c r="B18" s="129"/>
      <c r="C18" s="129"/>
      <c r="D18" s="461" t="s">
        <v>629</v>
      </c>
      <c r="E18" s="461"/>
      <c r="F18" s="461"/>
      <c r="G18" s="461"/>
      <c r="H18" s="461"/>
      <c r="I18" s="461"/>
      <c r="J18" s="95"/>
      <c r="K18" s="95"/>
    </row>
    <row r="19" spans="1:11" s="101" customFormat="1" ht="14.25" customHeight="1" x14ac:dyDescent="0.2">
      <c r="A19" s="129"/>
      <c r="B19" s="129"/>
      <c r="C19" s="129"/>
      <c r="D19" s="459" t="s">
        <v>630</v>
      </c>
      <c r="E19" s="459"/>
      <c r="F19" s="459"/>
      <c r="G19" s="459"/>
      <c r="H19" s="459"/>
      <c r="I19" s="459"/>
      <c r="J19" s="65"/>
      <c r="K19" s="65"/>
    </row>
    <row r="20" spans="1:11" s="101" customFormat="1" ht="14.25" customHeight="1" x14ac:dyDescent="0.2">
      <c r="A20" s="129"/>
      <c r="B20" s="129"/>
      <c r="C20" s="129"/>
      <c r="D20" s="93"/>
      <c r="E20" s="435"/>
      <c r="F20" s="435"/>
      <c r="G20" s="38"/>
      <c r="H20" s="94"/>
      <c r="I20" s="94"/>
      <c r="J20" s="94"/>
      <c r="K20" s="94"/>
    </row>
    <row r="21" spans="1:11" s="101" customFormat="1" ht="14.25" customHeight="1" x14ac:dyDescent="0.2">
      <c r="A21" s="129"/>
      <c r="B21" s="129"/>
      <c r="C21" s="129"/>
      <c r="D21" s="93"/>
      <c r="E21" s="435"/>
      <c r="F21" s="435"/>
      <c r="G21" s="38"/>
      <c r="H21" s="94"/>
      <c r="I21" s="94"/>
      <c r="J21" s="94"/>
      <c r="K21" s="94"/>
    </row>
    <row r="22" spans="1:11" s="101" customFormat="1" ht="14.25" customHeight="1" x14ac:dyDescent="0.2">
      <c r="A22" s="129"/>
      <c r="B22" s="129"/>
      <c r="C22" s="129"/>
      <c r="D22" s="93"/>
      <c r="E22" s="435"/>
      <c r="F22" s="435"/>
      <c r="G22" s="38"/>
      <c r="H22" s="94"/>
      <c r="I22" s="94"/>
      <c r="J22" s="94"/>
      <c r="K22" s="94"/>
    </row>
    <row r="23" spans="1:11" s="101" customFormat="1" x14ac:dyDescent="0.2">
      <c r="A23" s="129"/>
      <c r="B23" s="129"/>
      <c r="C23" s="129"/>
      <c r="D23" s="61"/>
      <c r="E23" s="435"/>
      <c r="F23" s="435"/>
      <c r="G23" s="38"/>
      <c r="H23" s="96"/>
      <c r="I23" s="96"/>
      <c r="J23" s="96"/>
      <c r="K23" s="96"/>
    </row>
    <row r="24" spans="1:11" s="101" customFormat="1" ht="14.25" customHeight="1" x14ac:dyDescent="0.2">
      <c r="A24" s="129"/>
      <c r="B24" s="129"/>
      <c r="C24" s="129"/>
      <c r="D24" s="93"/>
      <c r="E24" s="93"/>
      <c r="F24" s="36"/>
      <c r="G24" s="38"/>
      <c r="H24" s="97"/>
      <c r="I24" s="97"/>
      <c r="J24" s="97"/>
      <c r="K24" s="97"/>
    </row>
    <row r="25" spans="1:11" s="101" customFormat="1" ht="14.25" customHeight="1" x14ac:dyDescent="0.2">
      <c r="A25" s="129"/>
      <c r="B25" s="129"/>
      <c r="C25" s="129"/>
      <c r="D25" s="458"/>
      <c r="E25" s="458"/>
      <c r="F25" s="458"/>
      <c r="G25" s="42"/>
      <c r="H25" s="98"/>
      <c r="I25" s="98"/>
      <c r="J25" s="98"/>
      <c r="K25" s="98"/>
    </row>
    <row r="26" spans="1:11" s="101" customFormat="1" ht="14.25" customHeight="1" x14ac:dyDescent="0.2">
      <c r="A26" s="129"/>
      <c r="B26" s="129"/>
      <c r="C26" s="129"/>
      <c r="D26" s="93"/>
      <c r="E26" s="93"/>
      <c r="F26" s="213"/>
      <c r="G26" s="38"/>
      <c r="H26" s="97"/>
      <c r="I26" s="97"/>
      <c r="J26" s="97"/>
      <c r="K26" s="97"/>
    </row>
    <row r="27" spans="1:11" s="101" customFormat="1" ht="14.25" customHeight="1" x14ac:dyDescent="0.2">
      <c r="A27" s="129"/>
      <c r="B27" s="129"/>
      <c r="C27" s="129"/>
      <c r="D27" s="459"/>
      <c r="E27" s="459"/>
      <c r="F27" s="459"/>
      <c r="G27" s="38"/>
      <c r="H27" s="97"/>
      <c r="I27" s="97"/>
      <c r="J27" s="97"/>
      <c r="K27" s="97"/>
    </row>
    <row r="28" spans="1:11" s="101" customFormat="1" ht="14.25" customHeight="1" x14ac:dyDescent="0.2">
      <c r="A28" s="129"/>
      <c r="B28" s="129"/>
      <c r="C28" s="129"/>
      <c r="D28" s="457"/>
      <c r="E28" s="457"/>
      <c r="F28" s="457"/>
      <c r="G28" s="38"/>
      <c r="H28" s="65"/>
      <c r="I28" s="65"/>
      <c r="J28" s="65"/>
      <c r="K28" s="65"/>
    </row>
    <row r="29" spans="1:11" s="101" customFormat="1" ht="14.25" customHeight="1" x14ac:dyDescent="0.2">
      <c r="A29" s="129"/>
      <c r="B29" s="129"/>
      <c r="C29" s="129"/>
      <c r="D29" s="93"/>
      <c r="E29" s="435"/>
      <c r="F29" s="435"/>
      <c r="G29" s="38"/>
      <c r="H29" s="94"/>
      <c r="I29" s="94"/>
      <c r="J29" s="94"/>
      <c r="K29" s="94"/>
    </row>
    <row r="30" spans="1:11" s="101" customFormat="1" ht="14.25" customHeight="1" x14ac:dyDescent="0.2">
      <c r="A30" s="129"/>
      <c r="B30" s="129"/>
      <c r="C30" s="129"/>
      <c r="D30" s="61"/>
      <c r="E30" s="435"/>
      <c r="F30" s="435"/>
      <c r="G30" s="61"/>
      <c r="H30" s="94"/>
      <c r="I30" s="94"/>
      <c r="J30" s="94"/>
      <c r="K30" s="94"/>
    </row>
    <row r="31" spans="1:11" s="101" customFormat="1" ht="14.25" customHeight="1" x14ac:dyDescent="0.2">
      <c r="A31" s="129"/>
      <c r="B31" s="129"/>
      <c r="C31" s="129"/>
      <c r="D31" s="61"/>
      <c r="E31" s="435"/>
      <c r="F31" s="435"/>
      <c r="G31" s="61"/>
      <c r="H31" s="94"/>
      <c r="I31" s="94"/>
      <c r="J31" s="94"/>
      <c r="K31" s="94"/>
    </row>
    <row r="32" spans="1:11" s="101" customFormat="1" ht="14.25" customHeight="1" x14ac:dyDescent="0.2">
      <c r="A32" s="129"/>
      <c r="B32" s="129"/>
      <c r="C32" s="129"/>
      <c r="D32" s="93"/>
      <c r="E32" s="93"/>
      <c r="F32" s="36"/>
      <c r="G32" s="38"/>
      <c r="H32" s="97"/>
      <c r="I32" s="97"/>
      <c r="J32" s="97"/>
      <c r="K32" s="97"/>
    </row>
    <row r="33" spans="1:11" s="101" customFormat="1" ht="14.25" customHeight="1" x14ac:dyDescent="0.2">
      <c r="A33" s="129"/>
      <c r="B33" s="129"/>
      <c r="C33" s="129"/>
      <c r="D33" s="457"/>
      <c r="E33" s="457"/>
      <c r="F33" s="457"/>
      <c r="G33" s="38"/>
      <c r="H33" s="65"/>
      <c r="I33" s="65"/>
      <c r="J33" s="65"/>
      <c r="K33" s="65"/>
    </row>
    <row r="34" spans="1:11" s="101" customFormat="1" x14ac:dyDescent="0.2">
      <c r="A34" s="129"/>
      <c r="B34" s="129"/>
      <c r="C34" s="129"/>
      <c r="D34" s="93"/>
      <c r="E34" s="435"/>
      <c r="F34" s="435"/>
      <c r="G34" s="38"/>
      <c r="H34" s="94"/>
      <c r="I34" s="94"/>
      <c r="J34" s="94"/>
      <c r="K34" s="94"/>
    </row>
    <row r="35" spans="1:11" s="101" customFormat="1" x14ac:dyDescent="0.2">
      <c r="A35" s="129"/>
      <c r="B35" s="129"/>
      <c r="C35" s="129"/>
      <c r="D35" s="93"/>
      <c r="E35" s="435"/>
      <c r="F35" s="435"/>
      <c r="G35" s="38"/>
      <c r="H35" s="94"/>
      <c r="I35" s="94"/>
      <c r="J35" s="94"/>
      <c r="K35" s="94"/>
    </row>
    <row r="36" spans="1:11" s="101" customFormat="1" x14ac:dyDescent="0.2">
      <c r="A36" s="129"/>
      <c r="B36" s="129"/>
      <c r="C36" s="129"/>
      <c r="D36" s="93"/>
      <c r="E36" s="435"/>
      <c r="F36" s="435"/>
      <c r="G36" s="38"/>
      <c r="H36" s="94"/>
      <c r="I36" s="94"/>
      <c r="J36" s="94"/>
      <c r="K36" s="94"/>
    </row>
    <row r="37" spans="1:11" s="101" customFormat="1" x14ac:dyDescent="0.2">
      <c r="A37" s="129"/>
      <c r="B37" s="129"/>
      <c r="C37" s="129"/>
      <c r="D37" s="38"/>
      <c r="E37" s="435"/>
      <c r="F37" s="435"/>
      <c r="G37" s="38"/>
      <c r="H37" s="94"/>
      <c r="I37" s="94"/>
      <c r="J37" s="94"/>
      <c r="K37" s="94"/>
    </row>
    <row r="38" spans="1:11" s="101" customFormat="1" x14ac:dyDescent="0.2">
      <c r="A38" s="129"/>
      <c r="B38" s="129"/>
      <c r="C38" s="129"/>
      <c r="D38" s="38"/>
      <c r="E38" s="38"/>
      <c r="F38" s="36"/>
      <c r="G38" s="38"/>
      <c r="H38" s="97"/>
      <c r="I38" s="97"/>
      <c r="J38" s="97"/>
      <c r="K38" s="97"/>
    </row>
    <row r="39" spans="1:11" s="101" customFormat="1" x14ac:dyDescent="0.2">
      <c r="A39" s="129"/>
      <c r="B39" s="129"/>
      <c r="C39" s="129"/>
      <c r="D39" s="458"/>
      <c r="E39" s="458"/>
      <c r="F39" s="458"/>
      <c r="G39" s="42"/>
      <c r="H39" s="98"/>
      <c r="I39" s="98"/>
      <c r="J39" s="98"/>
      <c r="K39" s="98"/>
    </row>
    <row r="40" spans="1:11" s="101" customFormat="1" x14ac:dyDescent="0.2">
      <c r="A40" s="129"/>
      <c r="B40" s="129"/>
      <c r="C40" s="129"/>
      <c r="D40" s="93"/>
      <c r="E40" s="93"/>
      <c r="F40" s="36"/>
      <c r="G40" s="38"/>
      <c r="H40" s="97"/>
      <c r="I40" s="97"/>
      <c r="J40" s="97"/>
      <c r="K40" s="97"/>
    </row>
    <row r="41" spans="1:11" s="101" customFormat="1" x14ac:dyDescent="0.2">
      <c r="A41" s="129"/>
      <c r="B41" s="129"/>
      <c r="C41" s="129"/>
      <c r="D41" s="457"/>
      <c r="E41" s="457"/>
      <c r="F41" s="457"/>
      <c r="G41" s="38"/>
      <c r="H41" s="99"/>
      <c r="I41" s="99"/>
      <c r="J41" s="99"/>
      <c r="K41" s="99"/>
    </row>
    <row r="42" spans="1:11" s="101" customFormat="1" x14ac:dyDescent="0.2">
      <c r="A42" s="129"/>
      <c r="B42" s="129"/>
      <c r="C42" s="129"/>
      <c r="D42" s="93"/>
      <c r="E42" s="93"/>
      <c r="F42" s="36"/>
      <c r="G42" s="38"/>
      <c r="H42" s="97"/>
      <c r="I42" s="97"/>
      <c r="J42" s="97"/>
      <c r="K42" s="97"/>
    </row>
    <row r="43" spans="1:11" s="101" customFormat="1" x14ac:dyDescent="0.2">
      <c r="A43" s="129"/>
      <c r="B43" s="129"/>
      <c r="C43" s="129"/>
      <c r="D43" s="458"/>
      <c r="E43" s="458"/>
      <c r="F43" s="458"/>
      <c r="G43" s="42"/>
      <c r="H43" s="98"/>
      <c r="I43" s="98"/>
      <c r="J43" s="98"/>
      <c r="K43" s="98"/>
    </row>
    <row r="44" spans="1:11" s="101" customFormat="1" x14ac:dyDescent="0.2">
      <c r="A44" s="129"/>
      <c r="B44" s="129"/>
      <c r="C44" s="129"/>
      <c r="D44" s="82"/>
      <c r="E44" s="45"/>
      <c r="F44" s="45"/>
      <c r="G44" s="45"/>
      <c r="H44" s="45"/>
      <c r="I44" s="45"/>
    </row>
    <row r="45" spans="1:11" s="101" customFormat="1" x14ac:dyDescent="0.2">
      <c r="A45" s="129"/>
      <c r="B45" s="129"/>
      <c r="C45" s="129"/>
      <c r="D45" s="82"/>
      <c r="E45" s="45"/>
      <c r="F45" s="45"/>
      <c r="G45" s="45"/>
      <c r="H45" s="45"/>
      <c r="I45" s="45"/>
    </row>
    <row r="46" spans="1:11" s="101" customFormat="1" x14ac:dyDescent="0.2">
      <c r="A46" s="129"/>
      <c r="B46" s="129"/>
      <c r="C46" s="129"/>
      <c r="D46" s="36"/>
      <c r="E46" s="54"/>
      <c r="F46" s="54"/>
      <c r="G46" s="60"/>
    </row>
    <row r="47" spans="1:11" s="101" customFormat="1" x14ac:dyDescent="0.2">
      <c r="A47" s="129"/>
      <c r="B47" s="129"/>
      <c r="C47" s="129"/>
      <c r="D47" s="435"/>
      <c r="E47" s="435"/>
      <c r="F47" s="435"/>
      <c r="G47" s="60"/>
    </row>
    <row r="48" spans="1:11" s="101" customFormat="1" x14ac:dyDescent="0.2">
      <c r="A48" s="129"/>
      <c r="B48" s="129"/>
      <c r="C48" s="129"/>
      <c r="D48" s="36"/>
      <c r="E48" s="54"/>
      <c r="F48" s="54"/>
      <c r="G48" s="60"/>
    </row>
    <row r="49" spans="1:9" s="101" customFormat="1" x14ac:dyDescent="0.2">
      <c r="A49" s="129"/>
      <c r="B49" s="129"/>
      <c r="C49" s="129"/>
      <c r="D49" s="36"/>
      <c r="E49" s="54"/>
      <c r="F49" s="54"/>
      <c r="G49" s="462"/>
      <c r="H49" s="462"/>
    </row>
    <row r="50" spans="1:9" s="101" customFormat="1" x14ac:dyDescent="0.2">
      <c r="A50" s="129"/>
      <c r="B50" s="129"/>
      <c r="C50" s="129"/>
      <c r="D50" s="212"/>
      <c r="E50" s="38"/>
      <c r="F50" s="54"/>
      <c r="G50" s="452"/>
      <c r="H50" s="452"/>
    </row>
    <row r="51" spans="1:9" s="101" customFormat="1" x14ac:dyDescent="0.2">
      <c r="A51" s="129"/>
      <c r="B51" s="129"/>
      <c r="C51" s="129"/>
      <c r="D51" s="211"/>
      <c r="E51" s="38"/>
      <c r="F51" s="54"/>
      <c r="G51" s="438"/>
      <c r="H51" s="438"/>
    </row>
    <row r="52" spans="1:9" s="101" customFormat="1" x14ac:dyDescent="0.2">
      <c r="A52" s="129"/>
      <c r="B52" s="129"/>
      <c r="C52" s="129"/>
      <c r="D52" s="219"/>
      <c r="E52" s="220"/>
    </row>
    <row r="53" spans="1:9" s="101" customFormat="1" x14ac:dyDescent="0.2">
      <c r="A53" s="221"/>
      <c r="B53" s="129"/>
      <c r="C53" s="129"/>
      <c r="D53" s="219"/>
      <c r="E53" s="222"/>
      <c r="F53" s="222"/>
    </row>
    <row r="54" spans="1:9" s="101" customFormat="1" x14ac:dyDescent="0.2">
      <c r="A54" s="128"/>
      <c r="B54" s="463"/>
      <c r="C54" s="463"/>
      <c r="D54" s="463"/>
      <c r="E54" s="463"/>
      <c r="F54" s="463"/>
      <c r="G54" s="463"/>
      <c r="H54" s="463"/>
    </row>
    <row r="55" spans="1:9" s="101" customFormat="1" x14ac:dyDescent="0.2">
      <c r="A55" s="128"/>
      <c r="B55" s="463"/>
      <c r="C55" s="463"/>
      <c r="D55" s="463"/>
      <c r="E55" s="463"/>
      <c r="F55" s="463"/>
      <c r="G55" s="463"/>
      <c r="H55" s="463"/>
    </row>
    <row r="56" spans="1:9" s="101" customFormat="1" x14ac:dyDescent="0.2">
      <c r="A56" s="128"/>
      <c r="B56" s="463"/>
      <c r="C56" s="463"/>
      <c r="D56" s="463"/>
      <c r="E56" s="463"/>
      <c r="F56" s="463"/>
      <c r="G56" s="463"/>
      <c r="H56" s="463"/>
    </row>
    <row r="57" spans="1:9" s="101" customFormat="1" x14ac:dyDescent="0.2">
      <c r="A57" s="128"/>
      <c r="B57" s="463"/>
      <c r="C57" s="463"/>
      <c r="D57" s="463"/>
      <c r="E57" s="463"/>
      <c r="F57" s="463"/>
      <c r="G57" s="463"/>
      <c r="H57" s="463"/>
    </row>
    <row r="58" spans="1:9" s="101" customFormat="1" x14ac:dyDescent="0.2">
      <c r="A58" s="128"/>
      <c r="B58" s="463"/>
      <c r="C58" s="463"/>
      <c r="D58" s="463"/>
      <c r="E58" s="463"/>
      <c r="F58" s="463"/>
      <c r="G58" s="463"/>
      <c r="H58" s="463"/>
    </row>
    <row r="59" spans="1:9" s="101" customFormat="1" x14ac:dyDescent="0.2">
      <c r="A59" s="128"/>
      <c r="B59" s="463"/>
      <c r="C59" s="463"/>
      <c r="D59" s="463"/>
      <c r="E59" s="463"/>
      <c r="F59" s="463"/>
      <c r="G59" s="463"/>
      <c r="H59" s="463"/>
      <c r="I59" s="223"/>
    </row>
    <row r="60" spans="1:9" s="101" customFormat="1" x14ac:dyDescent="0.2">
      <c r="A60" s="128"/>
      <c r="B60" s="463"/>
      <c r="C60" s="463"/>
      <c r="D60" s="463"/>
      <c r="E60" s="463"/>
      <c r="F60" s="463"/>
      <c r="G60" s="463"/>
      <c r="H60" s="463"/>
    </row>
    <row r="61" spans="1:9" s="101" customFormat="1" x14ac:dyDescent="0.2">
      <c r="A61" s="128"/>
      <c r="B61" s="463"/>
      <c r="C61" s="463"/>
      <c r="D61" s="463"/>
      <c r="E61" s="463"/>
      <c r="F61" s="463"/>
      <c r="G61" s="463"/>
      <c r="H61" s="463"/>
    </row>
    <row r="62" spans="1:9" s="220" customFormat="1" x14ac:dyDescent="0.2">
      <c r="A62" s="129"/>
      <c r="B62" s="463"/>
      <c r="C62" s="463"/>
      <c r="D62" s="463"/>
      <c r="E62" s="463"/>
      <c r="F62" s="463"/>
      <c r="G62" s="463"/>
      <c r="H62" s="463"/>
    </row>
    <row r="63" spans="1:9" s="220" customFormat="1" x14ac:dyDescent="0.2">
      <c r="A63" s="129"/>
      <c r="B63" s="129"/>
      <c r="C63" s="129"/>
      <c r="D63" s="219"/>
      <c r="F63" s="101"/>
      <c r="G63" s="101"/>
    </row>
    <row r="64" spans="1:9" s="220" customFormat="1" x14ac:dyDescent="0.2">
      <c r="A64" s="129"/>
      <c r="B64" s="129"/>
      <c r="C64" s="129"/>
      <c r="D64" s="219"/>
      <c r="F64" s="101"/>
      <c r="G64" s="101"/>
    </row>
    <row r="65" spans="1:7" s="220" customFormat="1" x14ac:dyDescent="0.2">
      <c r="A65" s="129"/>
      <c r="B65" s="129"/>
      <c r="C65" s="129"/>
      <c r="D65" s="219"/>
      <c r="F65" s="101"/>
      <c r="G65" s="101"/>
    </row>
    <row r="66" spans="1:7" s="220" customFormat="1" x14ac:dyDescent="0.2">
      <c r="A66" s="129"/>
      <c r="B66" s="129"/>
      <c r="C66" s="129"/>
      <c r="D66" s="219"/>
      <c r="F66" s="101"/>
      <c r="G66" s="101"/>
    </row>
    <row r="67" spans="1:7" s="220" customFormat="1" x14ac:dyDescent="0.2">
      <c r="A67" s="129"/>
      <c r="B67" s="129"/>
      <c r="C67" s="129"/>
      <c r="D67" s="219"/>
      <c r="F67" s="101"/>
      <c r="G67" s="101"/>
    </row>
    <row r="68" spans="1:7" s="220" customFormat="1" x14ac:dyDescent="0.2">
      <c r="A68" s="129"/>
      <c r="B68" s="129"/>
      <c r="C68" s="129"/>
      <c r="D68" s="219"/>
      <c r="F68" s="101"/>
      <c r="G68" s="101"/>
    </row>
    <row r="69" spans="1:7" s="220" customFormat="1" x14ac:dyDescent="0.2">
      <c r="A69" s="129"/>
      <c r="B69" s="129"/>
      <c r="C69" s="129"/>
      <c r="D69" s="219"/>
      <c r="F69" s="101"/>
      <c r="G69" s="101"/>
    </row>
    <row r="70" spans="1:7" s="220" customFormat="1" x14ac:dyDescent="0.2">
      <c r="A70" s="129"/>
      <c r="B70" s="129"/>
      <c r="C70" s="129"/>
      <c r="D70" s="219"/>
      <c r="F70" s="101"/>
      <c r="G70" s="101"/>
    </row>
    <row r="71" spans="1:7" s="220" customFormat="1" x14ac:dyDescent="0.2">
      <c r="A71" s="129"/>
      <c r="B71" s="129"/>
      <c r="C71" s="129"/>
      <c r="D71" s="219"/>
      <c r="F71" s="101"/>
      <c r="G71" s="101"/>
    </row>
    <row r="72" spans="1:7" s="220" customFormat="1" x14ac:dyDescent="0.2">
      <c r="A72" s="129"/>
      <c r="B72" s="129"/>
      <c r="C72" s="129"/>
      <c r="D72" s="219"/>
      <c r="F72" s="101"/>
      <c r="G72" s="101"/>
    </row>
    <row r="73" spans="1:7" s="220" customFormat="1" x14ac:dyDescent="0.2">
      <c r="A73" s="129"/>
      <c r="B73" s="129"/>
      <c r="C73" s="129"/>
      <c r="D73" s="219"/>
      <c r="F73" s="101"/>
      <c r="G73" s="101"/>
    </row>
    <row r="74" spans="1:7" s="220" customFormat="1" x14ac:dyDescent="0.2">
      <c r="A74" s="129"/>
      <c r="B74" s="129"/>
      <c r="C74" s="129"/>
      <c r="D74" s="219"/>
      <c r="F74" s="101"/>
      <c r="G74" s="101"/>
    </row>
    <row r="75" spans="1:7" s="220" customFormat="1" x14ac:dyDescent="0.2">
      <c r="A75" s="129"/>
      <c r="B75" s="129"/>
      <c r="C75" s="129"/>
      <c r="D75" s="219"/>
      <c r="F75" s="101"/>
      <c r="G75" s="101"/>
    </row>
    <row r="76" spans="1:7" s="220" customFormat="1" x14ac:dyDescent="0.2">
      <c r="A76" s="129"/>
      <c r="B76" s="129"/>
      <c r="C76" s="129"/>
      <c r="D76" s="219"/>
      <c r="F76" s="101"/>
      <c r="G76" s="101"/>
    </row>
    <row r="77" spans="1:7" s="220" customFormat="1" x14ac:dyDescent="0.2">
      <c r="A77" s="129"/>
      <c r="B77" s="129"/>
      <c r="C77" s="129"/>
      <c r="D77" s="219"/>
      <c r="F77" s="101"/>
      <c r="G77" s="101"/>
    </row>
    <row r="78" spans="1:7" s="220" customFormat="1" x14ac:dyDescent="0.2">
      <c r="A78" s="129"/>
      <c r="B78" s="129"/>
      <c r="C78" s="129"/>
      <c r="D78" s="219"/>
      <c r="F78" s="101"/>
      <c r="G78" s="101"/>
    </row>
    <row r="79" spans="1:7" s="220" customFormat="1" x14ac:dyDescent="0.2">
      <c r="A79" s="129"/>
      <c r="B79" s="129"/>
      <c r="C79" s="129"/>
      <c r="D79" s="219"/>
      <c r="F79" s="101"/>
      <c r="G79" s="101"/>
    </row>
    <row r="80" spans="1:7" s="220" customFormat="1" x14ac:dyDescent="0.2">
      <c r="A80" s="129"/>
      <c r="B80" s="129"/>
      <c r="C80" s="129"/>
      <c r="D80" s="219"/>
      <c r="F80" s="101"/>
      <c r="G80" s="101"/>
    </row>
    <row r="81" spans="1:7" s="220" customFormat="1" x14ac:dyDescent="0.2">
      <c r="A81" s="129"/>
      <c r="B81" s="129"/>
      <c r="C81" s="129"/>
      <c r="D81" s="219"/>
      <c r="F81" s="101"/>
      <c r="G81" s="101"/>
    </row>
    <row r="82" spans="1:7" s="220" customFormat="1" x14ac:dyDescent="0.2">
      <c r="A82" s="129"/>
      <c r="B82" s="129"/>
      <c r="C82" s="129"/>
      <c r="D82" s="219"/>
      <c r="F82" s="101"/>
      <c r="G82" s="101"/>
    </row>
    <row r="83" spans="1:7" s="220" customFormat="1" x14ac:dyDescent="0.2">
      <c r="A83" s="129"/>
      <c r="B83" s="129"/>
      <c r="C83" s="129"/>
      <c r="D83" s="219"/>
      <c r="F83" s="101"/>
      <c r="G83" s="101"/>
    </row>
    <row r="84" spans="1:7" s="220" customFormat="1" x14ac:dyDescent="0.2">
      <c r="A84" s="129"/>
      <c r="B84" s="129"/>
      <c r="C84" s="129"/>
      <c r="D84" s="219"/>
      <c r="F84" s="101"/>
      <c r="G84" s="101"/>
    </row>
    <row r="85" spans="1:7" s="220" customFormat="1" x14ac:dyDescent="0.2">
      <c r="A85" s="129"/>
      <c r="B85" s="129"/>
      <c r="C85" s="129"/>
      <c r="D85" s="219"/>
      <c r="F85" s="101"/>
      <c r="G85" s="101"/>
    </row>
    <row r="86" spans="1:7" s="220" customFormat="1" x14ac:dyDescent="0.2">
      <c r="A86" s="129"/>
      <c r="B86" s="129"/>
      <c r="C86" s="129"/>
      <c r="D86" s="219"/>
      <c r="F86" s="101"/>
      <c r="G86" s="101"/>
    </row>
    <row r="87" spans="1:7" s="220" customFormat="1" x14ac:dyDescent="0.2">
      <c r="A87" s="129"/>
      <c r="B87" s="129"/>
      <c r="C87" s="129"/>
      <c r="D87" s="219"/>
      <c r="F87" s="101"/>
      <c r="G87" s="101"/>
    </row>
    <row r="88" spans="1:7" s="220" customFormat="1" x14ac:dyDescent="0.2">
      <c r="A88" s="129"/>
      <c r="B88" s="129"/>
      <c r="C88" s="129"/>
      <c r="D88" s="219"/>
      <c r="F88" s="101"/>
      <c r="G88" s="101"/>
    </row>
    <row r="89" spans="1:7" s="220" customFormat="1" x14ac:dyDescent="0.2">
      <c r="A89" s="129"/>
      <c r="B89" s="129"/>
      <c r="C89" s="129"/>
      <c r="D89" s="219"/>
      <c r="F89" s="101"/>
      <c r="G89" s="101"/>
    </row>
    <row r="90" spans="1:7" s="220" customFormat="1" x14ac:dyDescent="0.2">
      <c r="A90" s="129"/>
      <c r="B90" s="129"/>
      <c r="C90" s="129"/>
      <c r="D90" s="219"/>
      <c r="F90" s="101"/>
      <c r="G90" s="101"/>
    </row>
    <row r="91" spans="1:7" s="220" customFormat="1" x14ac:dyDescent="0.2">
      <c r="A91" s="129"/>
      <c r="B91" s="129"/>
      <c r="C91" s="129"/>
      <c r="D91" s="219"/>
      <c r="F91" s="101"/>
      <c r="G91" s="101"/>
    </row>
    <row r="92" spans="1:7" s="220" customFormat="1" x14ac:dyDescent="0.2">
      <c r="A92" s="129"/>
      <c r="B92" s="129"/>
      <c r="C92" s="129"/>
      <c r="D92" s="219"/>
      <c r="F92" s="101"/>
      <c r="G92" s="101"/>
    </row>
    <row r="93" spans="1:7" s="220" customFormat="1" x14ac:dyDescent="0.2">
      <c r="A93" s="129"/>
      <c r="B93" s="129"/>
      <c r="C93" s="129"/>
      <c r="D93" s="219"/>
      <c r="F93" s="101"/>
      <c r="G93" s="101"/>
    </row>
    <row r="94" spans="1:7" s="220" customFormat="1" x14ac:dyDescent="0.2">
      <c r="A94" s="129"/>
      <c r="B94" s="129"/>
      <c r="C94" s="129"/>
      <c r="D94" s="219"/>
      <c r="F94" s="101"/>
      <c r="G94" s="101"/>
    </row>
    <row r="95" spans="1:7" s="220" customFormat="1" x14ac:dyDescent="0.2">
      <c r="A95" s="129"/>
      <c r="B95" s="129"/>
      <c r="C95" s="129"/>
      <c r="D95" s="219"/>
      <c r="F95" s="101"/>
      <c r="G95" s="101"/>
    </row>
    <row r="96" spans="1:7" s="220" customFormat="1" x14ac:dyDescent="0.2">
      <c r="A96" s="129"/>
      <c r="B96" s="129"/>
      <c r="C96" s="129"/>
      <c r="D96" s="219"/>
      <c r="F96" s="101"/>
      <c r="G96" s="101"/>
    </row>
    <row r="97" spans="1:7" s="220" customFormat="1" x14ac:dyDescent="0.2">
      <c r="A97" s="129"/>
      <c r="B97" s="129"/>
      <c r="C97" s="129"/>
      <c r="D97" s="219"/>
      <c r="F97" s="101"/>
      <c r="G97" s="101"/>
    </row>
    <row r="98" spans="1:7" s="220" customFormat="1" x14ac:dyDescent="0.2">
      <c r="A98" s="129"/>
      <c r="B98" s="129"/>
      <c r="C98" s="129"/>
      <c r="D98" s="219"/>
      <c r="F98" s="101"/>
      <c r="G98" s="101"/>
    </row>
    <row r="99" spans="1:7" s="220" customFormat="1" x14ac:dyDescent="0.2">
      <c r="A99" s="129"/>
      <c r="B99" s="129"/>
      <c r="C99" s="129"/>
      <c r="D99" s="219"/>
      <c r="F99" s="101"/>
      <c r="G99" s="101"/>
    </row>
    <row r="100" spans="1:7" s="220" customFormat="1" x14ac:dyDescent="0.2">
      <c r="A100" s="129"/>
      <c r="B100" s="129"/>
      <c r="C100" s="129"/>
      <c r="D100" s="219"/>
      <c r="F100" s="101"/>
      <c r="G100" s="101"/>
    </row>
    <row r="101" spans="1:7" s="220" customFormat="1" x14ac:dyDescent="0.2">
      <c r="A101" s="129"/>
      <c r="B101" s="129"/>
      <c r="C101" s="129"/>
      <c r="D101" s="219"/>
      <c r="F101" s="101"/>
      <c r="G101" s="101"/>
    </row>
    <row r="102" spans="1:7" s="220" customFormat="1" x14ac:dyDescent="0.2">
      <c r="A102" s="129"/>
      <c r="B102" s="129"/>
      <c r="C102" s="129"/>
      <c r="D102" s="219"/>
      <c r="F102" s="101"/>
      <c r="G102" s="101"/>
    </row>
    <row r="103" spans="1:7" s="220" customFormat="1" x14ac:dyDescent="0.2">
      <c r="A103" s="129"/>
      <c r="B103" s="129"/>
      <c r="C103" s="129"/>
      <c r="D103" s="219"/>
      <c r="F103" s="101"/>
      <c r="G103" s="101"/>
    </row>
    <row r="104" spans="1:7" s="220" customFormat="1" x14ac:dyDescent="0.2">
      <c r="A104" s="129"/>
      <c r="B104" s="129"/>
      <c r="C104" s="129"/>
      <c r="D104" s="219"/>
      <c r="F104" s="101"/>
      <c r="G104" s="101"/>
    </row>
    <row r="105" spans="1:7" s="220" customFormat="1" x14ac:dyDescent="0.2">
      <c r="A105" s="129"/>
      <c r="B105" s="129"/>
      <c r="C105" s="129"/>
      <c r="D105" s="219"/>
      <c r="F105" s="101"/>
      <c r="G105" s="101"/>
    </row>
    <row r="106" spans="1:7" s="220" customFormat="1" x14ac:dyDescent="0.2">
      <c r="A106" s="129"/>
      <c r="B106" s="129"/>
      <c r="C106" s="129"/>
      <c r="D106" s="219"/>
      <c r="F106" s="101"/>
      <c r="G106" s="101"/>
    </row>
    <row r="107" spans="1:7" s="220" customFormat="1" x14ac:dyDescent="0.2">
      <c r="A107" s="129"/>
      <c r="B107" s="129"/>
      <c r="C107" s="129"/>
      <c r="D107" s="219"/>
      <c r="F107" s="101"/>
      <c r="G107" s="101"/>
    </row>
    <row r="108" spans="1:7" s="220" customFormat="1" x14ac:dyDescent="0.2">
      <c r="A108" s="129"/>
      <c r="B108" s="129"/>
      <c r="C108" s="129"/>
      <c r="D108" s="219"/>
      <c r="F108" s="101"/>
      <c r="G108" s="101"/>
    </row>
    <row r="109" spans="1:7" s="220" customFormat="1" x14ac:dyDescent="0.2">
      <c r="A109" s="129"/>
      <c r="B109" s="129"/>
      <c r="C109" s="129"/>
      <c r="D109" s="219"/>
      <c r="F109" s="101"/>
      <c r="G109" s="101"/>
    </row>
    <row r="110" spans="1:7" s="220" customFormat="1" x14ac:dyDescent="0.2">
      <c r="A110" s="129"/>
      <c r="B110" s="129"/>
      <c r="C110" s="129"/>
      <c r="D110" s="219"/>
      <c r="F110" s="101"/>
      <c r="G110" s="101"/>
    </row>
    <row r="111" spans="1:7" s="220" customFormat="1" x14ac:dyDescent="0.2">
      <c r="A111" s="129"/>
      <c r="B111" s="129"/>
      <c r="C111" s="129"/>
      <c r="D111" s="219"/>
      <c r="F111" s="101"/>
      <c r="G111" s="101"/>
    </row>
    <row r="112" spans="1:7" s="220" customFormat="1" x14ac:dyDescent="0.2">
      <c r="A112" s="129"/>
      <c r="B112" s="129"/>
      <c r="C112" s="129"/>
      <c r="D112" s="219"/>
      <c r="F112" s="101"/>
      <c r="G112" s="101"/>
    </row>
    <row r="113" spans="1:7" s="220" customFormat="1" x14ac:dyDescent="0.2">
      <c r="A113" s="129"/>
      <c r="B113" s="129"/>
      <c r="C113" s="129"/>
      <c r="D113" s="219"/>
      <c r="F113" s="101"/>
      <c r="G113" s="101"/>
    </row>
    <row r="114" spans="1:7" s="220" customFormat="1" x14ac:dyDescent="0.2">
      <c r="A114" s="129"/>
      <c r="B114" s="129"/>
      <c r="C114" s="129"/>
      <c r="D114" s="219"/>
      <c r="F114" s="101"/>
      <c r="G114" s="101"/>
    </row>
    <row r="115" spans="1:7" s="220" customFormat="1" x14ac:dyDescent="0.2">
      <c r="A115" s="129"/>
      <c r="B115" s="129"/>
      <c r="C115" s="129"/>
      <c r="D115" s="219"/>
      <c r="F115" s="101"/>
      <c r="G115" s="101"/>
    </row>
    <row r="116" spans="1:7" s="220" customFormat="1" x14ac:dyDescent="0.2">
      <c r="A116" s="129"/>
      <c r="B116" s="129"/>
      <c r="C116" s="129"/>
      <c r="D116" s="219"/>
      <c r="F116" s="101"/>
      <c r="G116" s="101"/>
    </row>
    <row r="117" spans="1:7" s="220" customFormat="1" x14ac:dyDescent="0.2">
      <c r="A117" s="129"/>
      <c r="B117" s="129"/>
      <c r="C117" s="129"/>
      <c r="D117" s="219"/>
      <c r="F117" s="101"/>
      <c r="G117" s="101"/>
    </row>
    <row r="118" spans="1:7" s="220" customFormat="1" x14ac:dyDescent="0.2">
      <c r="A118" s="129"/>
      <c r="B118" s="129"/>
      <c r="C118" s="129"/>
      <c r="D118" s="219"/>
      <c r="F118" s="101"/>
      <c r="G118" s="101"/>
    </row>
    <row r="119" spans="1:7" s="220" customFormat="1" x14ac:dyDescent="0.2">
      <c r="A119" s="129"/>
      <c r="B119" s="129"/>
      <c r="C119" s="129"/>
      <c r="D119" s="219"/>
      <c r="F119" s="101"/>
      <c r="G119" s="101"/>
    </row>
    <row r="120" spans="1:7" s="220" customFormat="1" x14ac:dyDescent="0.2">
      <c r="A120" s="129"/>
      <c r="B120" s="129"/>
      <c r="C120" s="129"/>
      <c r="D120" s="219"/>
      <c r="F120" s="101"/>
      <c r="G120" s="101"/>
    </row>
    <row r="121" spans="1:7" s="220" customFormat="1" x14ac:dyDescent="0.2">
      <c r="A121" s="129"/>
      <c r="B121" s="129"/>
      <c r="C121" s="129"/>
      <c r="D121" s="219"/>
      <c r="F121" s="101"/>
      <c r="G121" s="101"/>
    </row>
    <row r="122" spans="1:7" s="220" customFormat="1" x14ac:dyDescent="0.2">
      <c r="A122" s="129"/>
      <c r="B122" s="129"/>
      <c r="C122" s="129"/>
      <c r="D122" s="219"/>
      <c r="F122" s="101"/>
      <c r="G122" s="101"/>
    </row>
    <row r="123" spans="1:7" s="220" customFormat="1" x14ac:dyDescent="0.2">
      <c r="A123" s="129"/>
      <c r="B123" s="129"/>
      <c r="C123" s="129"/>
      <c r="D123" s="219"/>
      <c r="F123" s="101"/>
      <c r="G123" s="101"/>
    </row>
    <row r="124" spans="1:7" s="220" customFormat="1" x14ac:dyDescent="0.2">
      <c r="A124" s="129"/>
      <c r="B124" s="129"/>
      <c r="C124" s="129"/>
      <c r="D124" s="219"/>
      <c r="F124" s="101"/>
      <c r="G124" s="101"/>
    </row>
    <row r="125" spans="1:7" s="220" customFormat="1" x14ac:dyDescent="0.2">
      <c r="A125" s="129"/>
      <c r="B125" s="129"/>
      <c r="C125" s="129"/>
      <c r="D125" s="219"/>
      <c r="F125" s="101"/>
      <c r="G125" s="101"/>
    </row>
    <row r="126" spans="1:7" s="101" customFormat="1" x14ac:dyDescent="0.2">
      <c r="A126" s="129"/>
      <c r="B126" s="129"/>
      <c r="C126" s="129"/>
      <c r="D126" s="219"/>
      <c r="E126" s="220"/>
    </row>
    <row r="127" spans="1:7" s="101" customFormat="1" x14ac:dyDescent="0.2">
      <c r="A127" s="129"/>
      <c r="B127" s="129"/>
      <c r="C127" s="129"/>
      <c r="D127" s="219"/>
      <c r="E127" s="220"/>
    </row>
    <row r="128" spans="1:7" s="101" customFormat="1" x14ac:dyDescent="0.2">
      <c r="A128" s="129"/>
      <c r="B128" s="129"/>
      <c r="C128" s="129"/>
      <c r="D128" s="219"/>
      <c r="E128" s="220"/>
    </row>
    <row r="129" spans="1:10" s="101" customFormat="1" x14ac:dyDescent="0.2">
      <c r="A129" s="129"/>
      <c r="B129" s="129"/>
      <c r="C129" s="129"/>
      <c r="D129" s="219"/>
      <c r="E129" s="220"/>
    </row>
    <row r="130" spans="1:10" s="101" customFormat="1" x14ac:dyDescent="0.2">
      <c r="A130" s="129"/>
      <c r="B130" s="129"/>
      <c r="C130" s="129"/>
      <c r="D130" s="219"/>
      <c r="E130" s="220"/>
    </row>
    <row r="131" spans="1:10" s="101" customFormat="1" x14ac:dyDescent="0.2">
      <c r="A131" s="129"/>
      <c r="B131" s="129"/>
      <c r="C131" s="129"/>
      <c r="D131" s="219"/>
      <c r="E131" s="220"/>
    </row>
    <row r="132" spans="1:10" s="101" customFormat="1" x14ac:dyDescent="0.2">
      <c r="A132" s="129"/>
      <c r="B132" s="129"/>
      <c r="C132" s="129"/>
      <c r="D132" s="219"/>
      <c r="E132" s="220"/>
    </row>
    <row r="133" spans="1:10" s="101" customFormat="1" x14ac:dyDescent="0.2">
      <c r="A133" s="129"/>
      <c r="B133" s="129"/>
      <c r="C133" s="129"/>
      <c r="D133" s="219"/>
      <c r="E133" s="220"/>
    </row>
    <row r="134" spans="1:10" s="220" customFormat="1" x14ac:dyDescent="0.2">
      <c r="A134" s="129"/>
      <c r="B134" s="129"/>
      <c r="C134" s="129"/>
      <c r="D134" s="219"/>
      <c r="F134" s="101"/>
      <c r="G134" s="101"/>
      <c r="H134" s="101"/>
      <c r="I134" s="101"/>
      <c r="J134" s="101"/>
    </row>
    <row r="135" spans="1:10" s="220" customFormat="1" x14ac:dyDescent="0.2">
      <c r="A135" s="129"/>
      <c r="B135" s="129"/>
      <c r="C135" s="129"/>
      <c r="D135" s="219"/>
      <c r="F135" s="101"/>
      <c r="G135" s="101"/>
      <c r="H135" s="101"/>
      <c r="I135" s="101"/>
      <c r="J135" s="101"/>
    </row>
    <row r="136" spans="1:10" s="220" customFormat="1" x14ac:dyDescent="0.2">
      <c r="A136" s="129"/>
      <c r="B136" s="129"/>
      <c r="C136" s="129"/>
      <c r="D136" s="219"/>
      <c r="F136" s="101"/>
      <c r="G136" s="101"/>
      <c r="H136" s="101"/>
      <c r="I136" s="101"/>
      <c r="J136" s="101"/>
    </row>
    <row r="137" spans="1:10" s="220" customFormat="1" x14ac:dyDescent="0.2">
      <c r="A137" s="129"/>
      <c r="B137" s="129"/>
      <c r="C137" s="129"/>
      <c r="D137" s="219"/>
      <c r="F137" s="101"/>
      <c r="G137" s="101"/>
      <c r="H137" s="101"/>
      <c r="I137" s="101"/>
      <c r="J137" s="101"/>
    </row>
    <row r="138" spans="1:10" s="220" customFormat="1" x14ac:dyDescent="0.2">
      <c r="A138" s="129"/>
      <c r="B138" s="129"/>
      <c r="C138" s="129"/>
      <c r="D138" s="219"/>
      <c r="F138" s="101"/>
      <c r="G138" s="101"/>
      <c r="H138" s="101"/>
      <c r="I138" s="101"/>
      <c r="J138" s="101"/>
    </row>
    <row r="139" spans="1:10" s="220" customFormat="1" x14ac:dyDescent="0.2">
      <c r="A139" s="129"/>
      <c r="B139" s="129"/>
      <c r="C139" s="129"/>
      <c r="D139" s="219"/>
      <c r="F139" s="101"/>
      <c r="G139" s="101"/>
      <c r="H139" s="101"/>
      <c r="I139" s="101"/>
      <c r="J139" s="101"/>
    </row>
    <row r="140" spans="1:10" s="220" customFormat="1" x14ac:dyDescent="0.2">
      <c r="A140" s="129"/>
      <c r="B140" s="129"/>
      <c r="C140" s="129"/>
      <c r="D140" s="219"/>
      <c r="F140" s="101"/>
      <c r="G140" s="101"/>
      <c r="H140" s="101"/>
      <c r="I140" s="101"/>
      <c r="J140" s="101"/>
    </row>
    <row r="141" spans="1:10" s="220" customFormat="1" x14ac:dyDescent="0.2">
      <c r="A141" s="129"/>
      <c r="B141" s="129"/>
      <c r="C141" s="129"/>
      <c r="D141" s="219"/>
      <c r="F141" s="101"/>
      <c r="G141" s="101"/>
      <c r="H141" s="101"/>
      <c r="I141" s="101"/>
      <c r="J141" s="101"/>
    </row>
    <row r="142" spans="1:10" s="220" customFormat="1" x14ac:dyDescent="0.2">
      <c r="A142" s="129"/>
      <c r="B142" s="129"/>
      <c r="C142" s="129"/>
      <c r="D142" s="219"/>
      <c r="F142" s="101"/>
      <c r="G142" s="101"/>
      <c r="H142" s="101"/>
      <c r="I142" s="101"/>
      <c r="J142" s="101"/>
    </row>
    <row r="143" spans="1:10" s="8" customFormat="1" x14ac:dyDescent="0.2">
      <c r="A143" s="11"/>
      <c r="B143" s="11"/>
      <c r="C143" s="11"/>
      <c r="D143" s="4"/>
      <c r="F143" s="15"/>
      <c r="G143" s="15"/>
      <c r="H143" s="15"/>
      <c r="I143" s="15"/>
      <c r="J143" s="15"/>
    </row>
    <row r="144" spans="1:10" s="8" customFormat="1" x14ac:dyDescent="0.2">
      <c r="A144" s="11"/>
      <c r="B144" s="11"/>
      <c r="C144" s="11"/>
      <c r="D144" s="4"/>
      <c r="F144" s="15"/>
      <c r="G144" s="15"/>
      <c r="H144" s="15"/>
      <c r="I144" s="15"/>
      <c r="J144" s="15"/>
    </row>
    <row r="145" spans="1:10" s="8" customFormat="1" x14ac:dyDescent="0.2">
      <c r="A145" s="11"/>
      <c r="B145" s="11"/>
      <c r="C145" s="11"/>
      <c r="D145" s="4"/>
      <c r="F145" s="15"/>
      <c r="G145" s="15"/>
      <c r="H145" s="15"/>
      <c r="I145" s="15"/>
      <c r="J145" s="15"/>
    </row>
    <row r="146" spans="1:10" s="8" customFormat="1" x14ac:dyDescent="0.2">
      <c r="A146" s="11"/>
      <c r="B146" s="11"/>
      <c r="C146" s="11"/>
      <c r="D146" s="4"/>
      <c r="F146" s="15"/>
      <c r="G146" s="15"/>
      <c r="H146" s="15"/>
      <c r="I146" s="15"/>
      <c r="J146" s="15"/>
    </row>
    <row r="147" spans="1:10" s="8" customFormat="1" x14ac:dyDescent="0.2">
      <c r="A147" s="11"/>
      <c r="B147" s="11"/>
      <c r="C147" s="11"/>
      <c r="D147" s="4"/>
      <c r="F147" s="15"/>
      <c r="G147" s="15"/>
      <c r="H147" s="15"/>
      <c r="I147" s="15"/>
      <c r="J147" s="15"/>
    </row>
    <row r="148" spans="1:10" s="8" customFormat="1" x14ac:dyDescent="0.2">
      <c r="A148" s="11"/>
      <c r="B148" s="11"/>
      <c r="C148" s="11"/>
      <c r="D148" s="4"/>
      <c r="F148" s="15"/>
      <c r="G148" s="15"/>
      <c r="H148" s="15"/>
      <c r="I148" s="15"/>
      <c r="J148" s="15"/>
    </row>
    <row r="149" spans="1:10" s="8" customFormat="1" x14ac:dyDescent="0.2">
      <c r="A149" s="11"/>
      <c r="B149" s="11"/>
      <c r="C149" s="11"/>
      <c r="D149" s="4"/>
      <c r="F149" s="15"/>
      <c r="G149" s="15"/>
      <c r="H149" s="15"/>
      <c r="I149" s="15"/>
      <c r="J149" s="15"/>
    </row>
    <row r="150" spans="1:10" s="8" customFormat="1" x14ac:dyDescent="0.2">
      <c r="A150" s="11"/>
      <c r="B150" s="11"/>
      <c r="C150" s="11"/>
      <c r="D150" s="4"/>
      <c r="F150" s="15"/>
      <c r="G150" s="15"/>
      <c r="H150" s="15"/>
      <c r="I150" s="15"/>
      <c r="J150" s="15"/>
    </row>
    <row r="151" spans="1:10" s="8" customFormat="1" x14ac:dyDescent="0.2">
      <c r="A151" s="11"/>
      <c r="B151" s="11"/>
      <c r="C151" s="11"/>
      <c r="D151" s="4"/>
      <c r="F151" s="15"/>
      <c r="G151" s="15"/>
      <c r="H151" s="15"/>
      <c r="I151" s="15"/>
      <c r="J151" s="15"/>
    </row>
    <row r="152" spans="1:10" s="8" customFormat="1" x14ac:dyDescent="0.2">
      <c r="A152" s="11"/>
      <c r="B152" s="11"/>
      <c r="C152" s="11"/>
      <c r="D152" s="4"/>
      <c r="F152" s="15"/>
      <c r="G152" s="15"/>
      <c r="H152" s="15"/>
      <c r="I152" s="15"/>
      <c r="J152" s="15"/>
    </row>
    <row r="153" spans="1:10" s="8" customFormat="1" x14ac:dyDescent="0.2">
      <c r="A153" s="11"/>
      <c r="B153" s="11"/>
      <c r="C153" s="11"/>
      <c r="D153" s="4"/>
      <c r="F153" s="15"/>
      <c r="G153" s="15"/>
      <c r="H153" s="15"/>
      <c r="I153" s="15"/>
      <c r="J153" s="15"/>
    </row>
    <row r="154" spans="1:10" s="8" customFormat="1" x14ac:dyDescent="0.2">
      <c r="A154" s="11"/>
      <c r="B154" s="11"/>
      <c r="C154" s="11"/>
      <c r="D154" s="4"/>
      <c r="F154" s="15"/>
      <c r="G154" s="15"/>
      <c r="H154" s="15"/>
      <c r="I154" s="15"/>
      <c r="J154" s="15"/>
    </row>
    <row r="155" spans="1:10" s="8" customFormat="1" x14ac:dyDescent="0.2">
      <c r="A155" s="11"/>
      <c r="B155" s="11"/>
      <c r="C155" s="11"/>
      <c r="D155" s="4"/>
      <c r="F155" s="15"/>
      <c r="G155" s="15"/>
      <c r="H155" s="15"/>
      <c r="I155" s="15"/>
      <c r="J155" s="15"/>
    </row>
    <row r="156" spans="1:10" s="8" customFormat="1" x14ac:dyDescent="0.2">
      <c r="A156" s="11"/>
      <c r="B156" s="11"/>
      <c r="C156" s="11"/>
      <c r="D156" s="4"/>
      <c r="F156" s="15"/>
      <c r="G156" s="15"/>
      <c r="H156" s="15"/>
      <c r="I156" s="15"/>
      <c r="J156" s="15"/>
    </row>
    <row r="157" spans="1:10" s="8" customFormat="1" x14ac:dyDescent="0.2">
      <c r="A157" s="11"/>
      <c r="B157" s="11"/>
      <c r="C157" s="11"/>
      <c r="D157" s="4"/>
      <c r="F157" s="15"/>
      <c r="G157" s="15"/>
      <c r="H157" s="15"/>
      <c r="I157" s="15"/>
      <c r="J157" s="15"/>
    </row>
    <row r="158" spans="1:10" s="8" customFormat="1" x14ac:dyDescent="0.2">
      <c r="A158" s="11"/>
      <c r="B158" s="11"/>
      <c r="C158" s="11"/>
      <c r="D158" s="4"/>
      <c r="F158" s="15"/>
      <c r="G158" s="15"/>
      <c r="H158" s="15"/>
      <c r="I158" s="15"/>
      <c r="J158" s="15"/>
    </row>
    <row r="159" spans="1:10" s="8" customFormat="1" x14ac:dyDescent="0.2">
      <c r="A159" s="11"/>
      <c r="B159" s="11"/>
      <c r="C159" s="11"/>
      <c r="D159" s="4"/>
      <c r="F159" s="15"/>
      <c r="G159" s="15"/>
      <c r="H159" s="15"/>
      <c r="I159" s="15"/>
      <c r="J159" s="15"/>
    </row>
    <row r="160" spans="1:10" s="8" customFormat="1" x14ac:dyDescent="0.2">
      <c r="A160" s="11"/>
      <c r="B160" s="11"/>
      <c r="C160" s="11"/>
      <c r="D160" s="4"/>
      <c r="F160" s="15"/>
      <c r="G160" s="15"/>
      <c r="H160" s="15"/>
      <c r="I160" s="15"/>
      <c r="J160" s="15"/>
    </row>
    <row r="161" spans="1:10" s="8" customFormat="1" x14ac:dyDescent="0.2">
      <c r="A161" s="11"/>
      <c r="B161" s="11"/>
      <c r="C161" s="11"/>
      <c r="D161" s="4"/>
      <c r="F161" s="15"/>
      <c r="G161" s="15"/>
      <c r="H161" s="15"/>
      <c r="I161" s="15"/>
      <c r="J161" s="15"/>
    </row>
    <row r="162" spans="1:10" s="8" customFormat="1" x14ac:dyDescent="0.2">
      <c r="A162" s="11"/>
      <c r="B162" s="11"/>
      <c r="C162" s="11"/>
      <c r="D162" s="4"/>
      <c r="F162" s="15"/>
      <c r="G162" s="15"/>
      <c r="H162" s="15"/>
      <c r="I162" s="15"/>
      <c r="J162" s="15"/>
    </row>
    <row r="163" spans="1:10" s="8" customFormat="1" x14ac:dyDescent="0.2">
      <c r="A163" s="11"/>
      <c r="B163" s="11"/>
      <c r="C163" s="11"/>
      <c r="D163" s="4"/>
      <c r="F163" s="15"/>
      <c r="G163" s="15"/>
      <c r="H163" s="15"/>
      <c r="I163" s="15"/>
      <c r="J163" s="15"/>
    </row>
    <row r="164" spans="1:10" s="8" customFormat="1" x14ac:dyDescent="0.2">
      <c r="A164" s="11"/>
      <c r="B164" s="11"/>
      <c r="C164" s="11"/>
      <c r="D164" s="4"/>
      <c r="F164" s="15"/>
      <c r="G164" s="15"/>
      <c r="H164" s="15"/>
      <c r="I164" s="15"/>
      <c r="J164" s="15"/>
    </row>
    <row r="165" spans="1:10" s="8" customFormat="1" x14ac:dyDescent="0.2">
      <c r="A165" s="11"/>
      <c r="B165" s="11"/>
      <c r="C165" s="11"/>
      <c r="D165" s="4"/>
      <c r="F165" s="15"/>
      <c r="G165" s="15"/>
      <c r="H165" s="15"/>
      <c r="I165" s="15"/>
      <c r="J165" s="15"/>
    </row>
    <row r="166" spans="1:10" s="8" customFormat="1" x14ac:dyDescent="0.2">
      <c r="A166" s="11"/>
      <c r="B166" s="11"/>
      <c r="C166" s="11"/>
      <c r="D166" s="4"/>
      <c r="F166" s="15"/>
      <c r="G166" s="15"/>
      <c r="H166" s="15"/>
      <c r="I166" s="15"/>
      <c r="J166" s="15"/>
    </row>
    <row r="167" spans="1:10" s="8" customFormat="1" x14ac:dyDescent="0.2">
      <c r="A167" s="11"/>
      <c r="B167" s="11"/>
      <c r="C167" s="11"/>
      <c r="D167" s="4"/>
      <c r="F167" s="15"/>
      <c r="G167" s="15"/>
      <c r="H167" s="15"/>
      <c r="I167" s="15"/>
      <c r="J167" s="15"/>
    </row>
    <row r="168" spans="1:10" s="8" customFormat="1" x14ac:dyDescent="0.2">
      <c r="A168" s="11"/>
      <c r="B168" s="11"/>
      <c r="C168" s="11"/>
      <c r="D168" s="4"/>
      <c r="F168" s="15"/>
      <c r="G168" s="15"/>
      <c r="H168" s="15"/>
      <c r="I168" s="15"/>
      <c r="J168" s="15"/>
    </row>
    <row r="169" spans="1:10" s="8" customFormat="1" x14ac:dyDescent="0.2">
      <c r="A169" s="11"/>
      <c r="B169" s="11"/>
      <c r="C169" s="11"/>
      <c r="D169" s="4"/>
      <c r="F169" s="15"/>
      <c r="G169" s="15"/>
      <c r="H169" s="15"/>
      <c r="I169" s="15"/>
      <c r="J169" s="15"/>
    </row>
    <row r="170" spans="1:10" s="8" customFormat="1" x14ac:dyDescent="0.2">
      <c r="A170" s="11"/>
      <c r="B170" s="11"/>
      <c r="C170" s="11"/>
      <c r="D170" s="4"/>
      <c r="F170" s="15"/>
      <c r="G170" s="15"/>
      <c r="H170" s="15"/>
      <c r="I170" s="15"/>
      <c r="J170" s="15"/>
    </row>
    <row r="171" spans="1:10" s="8" customFormat="1" x14ac:dyDescent="0.2">
      <c r="A171" s="11"/>
      <c r="B171" s="11"/>
      <c r="C171" s="11"/>
      <c r="D171" s="4"/>
      <c r="F171" s="15"/>
      <c r="G171" s="15"/>
      <c r="H171" s="15"/>
      <c r="I171" s="15"/>
      <c r="J171" s="15"/>
    </row>
    <row r="172" spans="1:10" s="8" customFormat="1" x14ac:dyDescent="0.2">
      <c r="A172" s="11"/>
      <c r="B172" s="11"/>
      <c r="C172" s="11"/>
      <c r="D172" s="4"/>
      <c r="F172" s="15"/>
      <c r="G172" s="15"/>
      <c r="H172" s="15"/>
      <c r="I172" s="15"/>
      <c r="J172" s="15"/>
    </row>
    <row r="173" spans="1:10" s="8" customFormat="1" x14ac:dyDescent="0.2">
      <c r="A173" s="11"/>
      <c r="B173" s="11"/>
      <c r="C173" s="11"/>
      <c r="D173" s="4"/>
      <c r="F173" s="15"/>
      <c r="G173" s="15"/>
      <c r="H173" s="15"/>
      <c r="I173" s="15"/>
      <c r="J173" s="15"/>
    </row>
    <row r="174" spans="1:10" s="8" customFormat="1" x14ac:dyDescent="0.2">
      <c r="A174" s="11"/>
      <c r="B174" s="11"/>
      <c r="C174" s="11"/>
      <c r="D174" s="4"/>
      <c r="F174" s="15"/>
      <c r="G174" s="15"/>
      <c r="H174" s="15"/>
      <c r="I174" s="15"/>
      <c r="J174" s="15"/>
    </row>
    <row r="175" spans="1:10" s="8" customFormat="1" x14ac:dyDescent="0.2">
      <c r="A175" s="11"/>
      <c r="B175" s="11"/>
      <c r="C175" s="11"/>
      <c r="D175" s="4"/>
      <c r="F175" s="15"/>
      <c r="G175" s="15"/>
      <c r="H175" s="15"/>
      <c r="I175" s="15"/>
      <c r="J175" s="15"/>
    </row>
    <row r="176" spans="1:10" s="8" customFormat="1" x14ac:dyDescent="0.2">
      <c r="A176" s="11"/>
      <c r="B176" s="11"/>
      <c r="C176" s="11"/>
      <c r="D176" s="4"/>
      <c r="F176" s="15"/>
      <c r="G176" s="15"/>
      <c r="H176" s="15"/>
      <c r="I176" s="15"/>
      <c r="J176" s="15"/>
    </row>
    <row r="177" spans="1:10" s="8" customFormat="1" x14ac:dyDescent="0.2">
      <c r="A177" s="11"/>
      <c r="B177" s="11"/>
      <c r="C177" s="11"/>
      <c r="D177" s="4"/>
      <c r="F177" s="15"/>
      <c r="G177" s="15"/>
      <c r="H177" s="15"/>
      <c r="I177" s="15"/>
      <c r="J177" s="15"/>
    </row>
    <row r="178" spans="1:10" s="8" customFormat="1" x14ac:dyDescent="0.2">
      <c r="A178" s="11"/>
      <c r="B178" s="11"/>
      <c r="C178" s="11"/>
      <c r="D178" s="4"/>
      <c r="F178" s="15"/>
      <c r="G178" s="15"/>
      <c r="H178" s="15"/>
      <c r="I178" s="15"/>
      <c r="J178" s="15"/>
    </row>
    <row r="179" spans="1:10" s="8" customFormat="1" x14ac:dyDescent="0.2">
      <c r="A179" s="11"/>
      <c r="B179" s="11"/>
      <c r="C179" s="11"/>
      <c r="D179" s="4"/>
      <c r="F179" s="15"/>
      <c r="G179" s="15"/>
      <c r="H179" s="15"/>
      <c r="I179" s="15"/>
      <c r="J179" s="15"/>
    </row>
    <row r="180" spans="1:10" s="8" customFormat="1" x14ac:dyDescent="0.2">
      <c r="A180" s="11"/>
      <c r="B180" s="11"/>
      <c r="C180" s="11"/>
      <c r="D180" s="4"/>
      <c r="F180" s="15"/>
      <c r="G180" s="15"/>
      <c r="H180" s="15"/>
      <c r="I180" s="15"/>
      <c r="J180" s="15"/>
    </row>
    <row r="181" spans="1:10" s="8" customFormat="1" x14ac:dyDescent="0.2">
      <c r="A181" s="11"/>
      <c r="B181" s="11"/>
      <c r="C181" s="11"/>
      <c r="D181" s="4"/>
      <c r="F181" s="15"/>
      <c r="G181" s="15"/>
      <c r="H181" s="15"/>
      <c r="I181" s="15"/>
      <c r="J181" s="15"/>
    </row>
    <row r="182" spans="1:10" s="8" customFormat="1" x14ac:dyDescent="0.2">
      <c r="A182" s="11"/>
      <c r="B182" s="11"/>
      <c r="C182" s="11"/>
      <c r="D182" s="4"/>
      <c r="F182" s="15"/>
      <c r="G182" s="15"/>
      <c r="H182" s="15"/>
      <c r="I182" s="15"/>
      <c r="J182" s="15"/>
    </row>
    <row r="183" spans="1:10" s="8" customFormat="1" x14ac:dyDescent="0.2">
      <c r="A183" s="11"/>
      <c r="B183" s="11"/>
      <c r="C183" s="11"/>
      <c r="D183" s="4"/>
      <c r="F183" s="15"/>
      <c r="G183" s="15"/>
      <c r="H183" s="15"/>
      <c r="I183" s="15"/>
      <c r="J183" s="15"/>
    </row>
    <row r="184" spans="1:10" s="8" customFormat="1" x14ac:dyDescent="0.2">
      <c r="A184" s="11"/>
      <c r="B184" s="11"/>
      <c r="C184" s="11"/>
      <c r="D184" s="4"/>
      <c r="F184" s="15"/>
      <c r="G184" s="15"/>
      <c r="H184" s="15"/>
      <c r="I184" s="15"/>
      <c r="J184" s="15"/>
    </row>
    <row r="185" spans="1:10" s="8" customFormat="1" x14ac:dyDescent="0.2">
      <c r="A185" s="11"/>
      <c r="B185" s="11"/>
      <c r="C185" s="11"/>
      <c r="D185" s="4"/>
      <c r="F185" s="15"/>
      <c r="G185" s="15"/>
      <c r="H185" s="15"/>
      <c r="I185" s="15"/>
      <c r="J185" s="15"/>
    </row>
    <row r="186" spans="1:10" s="8" customFormat="1" x14ac:dyDescent="0.2">
      <c r="A186" s="11"/>
      <c r="B186" s="11"/>
      <c r="C186" s="11"/>
      <c r="D186" s="4"/>
      <c r="F186" s="15"/>
      <c r="G186" s="15"/>
      <c r="H186" s="15"/>
      <c r="I186" s="15"/>
      <c r="J186" s="15"/>
    </row>
    <row r="187" spans="1:10" s="8" customFormat="1" x14ac:dyDescent="0.2">
      <c r="A187" s="11"/>
      <c r="B187" s="11"/>
      <c r="C187" s="11"/>
      <c r="D187" s="4"/>
      <c r="F187" s="15"/>
      <c r="G187" s="15"/>
      <c r="H187" s="15"/>
      <c r="I187" s="15"/>
      <c r="J187" s="15"/>
    </row>
    <row r="188" spans="1:10" s="8" customFormat="1" x14ac:dyDescent="0.2">
      <c r="A188" s="11"/>
      <c r="B188" s="11"/>
      <c r="C188" s="11"/>
      <c r="D188" s="4"/>
      <c r="F188" s="15"/>
      <c r="G188" s="15"/>
      <c r="H188" s="15"/>
      <c r="I188" s="15"/>
      <c r="J188" s="15"/>
    </row>
    <row r="189" spans="1:10" s="8" customFormat="1" x14ac:dyDescent="0.2">
      <c r="A189" s="11"/>
      <c r="B189" s="11"/>
      <c r="C189" s="11"/>
      <c r="D189" s="4"/>
      <c r="F189" s="15"/>
      <c r="G189" s="15"/>
      <c r="H189" s="15"/>
      <c r="I189" s="15"/>
      <c r="J189" s="15"/>
    </row>
    <row r="190" spans="1:10" s="8" customFormat="1" x14ac:dyDescent="0.2">
      <c r="A190" s="11"/>
      <c r="B190" s="11"/>
      <c r="C190" s="11"/>
      <c r="D190" s="4"/>
      <c r="F190" s="15"/>
      <c r="G190" s="15"/>
      <c r="H190" s="15"/>
      <c r="I190" s="15"/>
      <c r="J190" s="15"/>
    </row>
    <row r="191" spans="1:10" s="8" customFormat="1" x14ac:dyDescent="0.2">
      <c r="A191" s="11"/>
      <c r="B191" s="11"/>
      <c r="C191" s="11"/>
      <c r="D191" s="4"/>
      <c r="F191" s="15"/>
      <c r="G191" s="15"/>
      <c r="H191" s="15"/>
      <c r="I191" s="15"/>
      <c r="J191" s="15"/>
    </row>
    <row r="192" spans="1:10" s="8" customFormat="1" x14ac:dyDescent="0.2">
      <c r="A192" s="11"/>
      <c r="B192" s="11"/>
      <c r="C192" s="11"/>
      <c r="D192" s="4"/>
      <c r="F192" s="15"/>
      <c r="G192" s="15"/>
      <c r="H192" s="15"/>
      <c r="I192" s="15"/>
      <c r="J192" s="15"/>
    </row>
    <row r="193" spans="1:10" s="8" customFormat="1" x14ac:dyDescent="0.2">
      <c r="A193" s="11"/>
      <c r="B193" s="11"/>
      <c r="C193" s="11"/>
      <c r="D193" s="4"/>
      <c r="F193" s="15"/>
      <c r="G193" s="15"/>
      <c r="H193" s="15"/>
      <c r="I193" s="15"/>
      <c r="J193" s="15"/>
    </row>
    <row r="194" spans="1:10" s="8" customFormat="1" x14ac:dyDescent="0.2">
      <c r="A194" s="11"/>
      <c r="B194" s="11"/>
      <c r="C194" s="11"/>
      <c r="D194" s="4"/>
      <c r="F194" s="15"/>
      <c r="G194" s="15"/>
      <c r="H194" s="15"/>
      <c r="I194" s="15"/>
      <c r="J194" s="15"/>
    </row>
    <row r="195" spans="1:10" s="8" customFormat="1" x14ac:dyDescent="0.2">
      <c r="A195" s="11"/>
      <c r="B195" s="11"/>
      <c r="C195" s="11"/>
      <c r="D195" s="4"/>
      <c r="F195" s="15"/>
      <c r="G195" s="15"/>
      <c r="H195" s="15"/>
      <c r="I195" s="15"/>
      <c r="J195" s="15"/>
    </row>
    <row r="196" spans="1:10" s="8" customFormat="1" x14ac:dyDescent="0.2">
      <c r="A196" s="11"/>
      <c r="B196" s="11"/>
      <c r="C196" s="11"/>
      <c r="D196" s="4"/>
      <c r="F196" s="15"/>
      <c r="G196" s="15"/>
      <c r="H196" s="15"/>
      <c r="I196" s="15"/>
      <c r="J196" s="15"/>
    </row>
    <row r="197" spans="1:10" s="8" customFormat="1" x14ac:dyDescent="0.2">
      <c r="A197" s="11"/>
      <c r="B197" s="11"/>
      <c r="C197" s="11"/>
      <c r="D197" s="4"/>
      <c r="F197" s="15"/>
      <c r="G197" s="15"/>
      <c r="H197" s="15"/>
      <c r="I197" s="15"/>
      <c r="J197" s="15"/>
    </row>
    <row r="198" spans="1:10" s="8" customFormat="1" x14ac:dyDescent="0.2">
      <c r="A198" s="11"/>
      <c r="B198" s="11"/>
      <c r="C198" s="11"/>
      <c r="D198" s="4"/>
      <c r="F198" s="15"/>
      <c r="G198" s="15"/>
      <c r="H198" s="15"/>
      <c r="I198" s="15"/>
      <c r="J198" s="15"/>
    </row>
    <row r="199" spans="1:10" s="8" customFormat="1" x14ac:dyDescent="0.2">
      <c r="A199" s="11"/>
      <c r="B199" s="11"/>
      <c r="C199" s="11"/>
      <c r="D199" s="4"/>
      <c r="F199" s="15"/>
      <c r="G199" s="15"/>
      <c r="H199" s="15"/>
      <c r="I199" s="15"/>
      <c r="J199" s="15"/>
    </row>
    <row r="200" spans="1:10" s="8" customFormat="1" x14ac:dyDescent="0.2">
      <c r="A200" s="11"/>
      <c r="B200" s="11"/>
      <c r="C200" s="11"/>
      <c r="D200" s="4"/>
      <c r="F200" s="15"/>
      <c r="G200" s="15"/>
      <c r="H200" s="15"/>
      <c r="I200" s="15"/>
      <c r="J200" s="15"/>
    </row>
    <row r="201" spans="1:10" s="8" customFormat="1" x14ac:dyDescent="0.2">
      <c r="A201" s="11"/>
      <c r="B201" s="11"/>
      <c r="C201" s="11"/>
      <c r="D201" s="4"/>
      <c r="F201" s="15"/>
      <c r="G201" s="15"/>
      <c r="H201" s="15"/>
      <c r="I201" s="15"/>
      <c r="J201" s="15"/>
    </row>
    <row r="202" spans="1:10" s="8" customFormat="1" x14ac:dyDescent="0.2">
      <c r="A202" s="11"/>
      <c r="B202" s="11"/>
      <c r="C202" s="11"/>
      <c r="D202" s="4"/>
      <c r="F202" s="15"/>
      <c r="G202" s="15"/>
      <c r="H202" s="15"/>
      <c r="I202" s="15"/>
      <c r="J202" s="15"/>
    </row>
  </sheetData>
  <mergeCells count="46">
    <mergeCell ref="B60:H60"/>
    <mergeCell ref="B61:H61"/>
    <mergeCell ref="B62:H62"/>
    <mergeCell ref="B54:H54"/>
    <mergeCell ref="B55:H55"/>
    <mergeCell ref="B56:H56"/>
    <mergeCell ref="B57:H57"/>
    <mergeCell ref="B58:H58"/>
    <mergeCell ref="B59:H59"/>
    <mergeCell ref="G51:H51"/>
    <mergeCell ref="D33:F33"/>
    <mergeCell ref="E34:F34"/>
    <mergeCell ref="E35:F35"/>
    <mergeCell ref="E36:F36"/>
    <mergeCell ref="E37:F37"/>
    <mergeCell ref="D39:F39"/>
    <mergeCell ref="D41:F41"/>
    <mergeCell ref="D43:F43"/>
    <mergeCell ref="D47:F47"/>
    <mergeCell ref="G49:H49"/>
    <mergeCell ref="G50:H50"/>
    <mergeCell ref="E31:F31"/>
    <mergeCell ref="E17:F17"/>
    <mergeCell ref="E20:F20"/>
    <mergeCell ref="E21:F21"/>
    <mergeCell ref="E22:F22"/>
    <mergeCell ref="E23:F23"/>
    <mergeCell ref="D25:F25"/>
    <mergeCell ref="D27:F27"/>
    <mergeCell ref="D28:F28"/>
    <mergeCell ref="E29:F29"/>
    <mergeCell ref="E30:F30"/>
    <mergeCell ref="D18:I18"/>
    <mergeCell ref="D19:I19"/>
    <mergeCell ref="E16:F16"/>
    <mergeCell ref="A1:J1"/>
    <mergeCell ref="A2:J2"/>
    <mergeCell ref="A3:J3"/>
    <mergeCell ref="A4:J4"/>
    <mergeCell ref="A5:J5"/>
    <mergeCell ref="A6:J6"/>
    <mergeCell ref="D9:E9"/>
    <mergeCell ref="D12:F12"/>
    <mergeCell ref="D13:F13"/>
    <mergeCell ref="D14:F14"/>
    <mergeCell ref="E15:F15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5:J67"/>
  <sheetViews>
    <sheetView workbookViewId="0">
      <selection activeCell="D10" sqref="D10:H10"/>
    </sheetView>
  </sheetViews>
  <sheetFormatPr baseColWidth="10" defaultRowHeight="15" x14ac:dyDescent="0.25"/>
  <cols>
    <col min="1" max="1" width="17.85546875" customWidth="1"/>
    <col min="2" max="2" width="15.140625" customWidth="1"/>
    <col min="3" max="3" width="22.5703125" customWidth="1"/>
    <col min="4" max="4" width="11.28515625" style="246" bestFit="1" customWidth="1"/>
    <col min="5" max="5" width="13.28515625" style="246" bestFit="1" customWidth="1"/>
    <col min="6" max="8" width="11.28515625" style="246" bestFit="1" customWidth="1"/>
    <col min="9" max="9" width="11.85546875" style="246" bestFit="1" customWidth="1"/>
  </cols>
  <sheetData>
    <row r="5" spans="1:9" x14ac:dyDescent="0.25">
      <c r="A5" s="464" t="s">
        <v>619</v>
      </c>
      <c r="B5" s="465"/>
      <c r="C5" s="465"/>
      <c r="D5" s="465"/>
      <c r="E5" s="465"/>
      <c r="F5" s="465"/>
      <c r="G5" s="465"/>
      <c r="H5" s="465"/>
      <c r="I5" s="466"/>
    </row>
    <row r="6" spans="1:9" x14ac:dyDescent="0.25">
      <c r="A6" s="467" t="s">
        <v>249</v>
      </c>
      <c r="B6" s="468"/>
      <c r="C6" s="468"/>
      <c r="D6" s="468"/>
      <c r="E6" s="468"/>
      <c r="F6" s="468"/>
      <c r="G6" s="468"/>
      <c r="H6" s="468"/>
      <c r="I6" s="469"/>
    </row>
    <row r="7" spans="1:9" x14ac:dyDescent="0.25">
      <c r="A7" s="470" t="s">
        <v>255</v>
      </c>
      <c r="B7" s="471"/>
      <c r="C7" s="471"/>
      <c r="D7" s="471"/>
      <c r="E7" s="471"/>
      <c r="F7" s="471"/>
      <c r="G7" s="471"/>
      <c r="H7" s="471"/>
      <c r="I7" s="472"/>
    </row>
    <row r="8" spans="1:9" x14ac:dyDescent="0.25">
      <c r="A8" s="473" t="s">
        <v>622</v>
      </c>
      <c r="B8" s="474"/>
      <c r="C8" s="474"/>
      <c r="D8" s="474"/>
      <c r="E8" s="474"/>
      <c r="F8" s="474"/>
      <c r="G8" s="474"/>
      <c r="H8" s="474"/>
      <c r="I8" s="475"/>
    </row>
    <row r="9" spans="1:9" x14ac:dyDescent="0.25">
      <c r="A9" s="224"/>
      <c r="B9" s="224"/>
      <c r="C9" s="224"/>
      <c r="D9" s="225"/>
      <c r="E9" s="226"/>
      <c r="F9" s="226"/>
      <c r="G9" s="226"/>
      <c r="H9" s="226"/>
      <c r="I9" s="226"/>
    </row>
    <row r="10" spans="1:9" x14ac:dyDescent="0.25">
      <c r="A10" s="476" t="s">
        <v>256</v>
      </c>
      <c r="B10" s="477"/>
      <c r="C10" s="477"/>
      <c r="D10" s="479" t="s">
        <v>257</v>
      </c>
      <c r="E10" s="480"/>
      <c r="F10" s="480"/>
      <c r="G10" s="480"/>
      <c r="H10" s="481"/>
      <c r="I10" s="482" t="s">
        <v>258</v>
      </c>
    </row>
    <row r="11" spans="1:9" ht="24.75" x14ac:dyDescent="0.25">
      <c r="A11" s="477"/>
      <c r="B11" s="477"/>
      <c r="C11" s="477"/>
      <c r="D11" s="227" t="s">
        <v>259</v>
      </c>
      <c r="E11" s="228" t="s">
        <v>260</v>
      </c>
      <c r="F11" s="227" t="s">
        <v>261</v>
      </c>
      <c r="G11" s="227" t="s">
        <v>262</v>
      </c>
      <c r="H11" s="227" t="s">
        <v>263</v>
      </c>
      <c r="I11" s="482"/>
    </row>
    <row r="12" spans="1:9" x14ac:dyDescent="0.25">
      <c r="A12" s="478"/>
      <c r="B12" s="478"/>
      <c r="C12" s="478"/>
      <c r="D12" s="229" t="s">
        <v>264</v>
      </c>
      <c r="E12" s="229" t="s">
        <v>265</v>
      </c>
      <c r="F12" s="229" t="s">
        <v>266</v>
      </c>
      <c r="G12" s="229" t="s">
        <v>267</v>
      </c>
      <c r="H12" s="229" t="s">
        <v>268</v>
      </c>
      <c r="I12" s="229" t="s">
        <v>269</v>
      </c>
    </row>
    <row r="13" spans="1:9" x14ac:dyDescent="0.25">
      <c r="A13" s="230"/>
      <c r="B13" s="231"/>
      <c r="C13" s="232"/>
      <c r="D13" s="233"/>
      <c r="E13" s="234"/>
      <c r="F13" s="234"/>
      <c r="G13" s="234"/>
      <c r="H13" s="234"/>
      <c r="I13" s="234"/>
    </row>
    <row r="14" spans="1:9" x14ac:dyDescent="0.25">
      <c r="A14" s="483" t="s">
        <v>40</v>
      </c>
      <c r="B14" s="484"/>
      <c r="C14" s="485"/>
      <c r="D14" s="235">
        <v>0</v>
      </c>
      <c r="E14" s="235">
        <v>0</v>
      </c>
      <c r="F14" s="236">
        <f>D14+E14</f>
        <v>0</v>
      </c>
      <c r="G14" s="235">
        <v>0</v>
      </c>
      <c r="H14" s="235">
        <v>0</v>
      </c>
      <c r="I14" s="236">
        <f>H14-D14</f>
        <v>0</v>
      </c>
    </row>
    <row r="15" spans="1:9" x14ac:dyDescent="0.25">
      <c r="A15" s="483" t="s">
        <v>209</v>
      </c>
      <c r="B15" s="484"/>
      <c r="C15" s="485"/>
      <c r="D15" s="235">
        <v>0</v>
      </c>
      <c r="E15" s="235">
        <v>0</v>
      </c>
      <c r="F15" s="236">
        <f>D15+E15</f>
        <v>0</v>
      </c>
      <c r="G15" s="235">
        <v>0</v>
      </c>
      <c r="H15" s="235">
        <v>0</v>
      </c>
      <c r="I15" s="236">
        <f>H15-D15</f>
        <v>0</v>
      </c>
    </row>
    <row r="16" spans="1:9" x14ac:dyDescent="0.25">
      <c r="A16" s="483" t="s">
        <v>41</v>
      </c>
      <c r="B16" s="484"/>
      <c r="C16" s="485"/>
      <c r="D16" s="235">
        <v>0</v>
      </c>
      <c r="E16" s="235">
        <v>0</v>
      </c>
      <c r="F16" s="236">
        <f>D16+E16</f>
        <v>0</v>
      </c>
      <c r="G16" s="235">
        <v>0</v>
      </c>
      <c r="H16" s="235">
        <v>0</v>
      </c>
      <c r="I16" s="236">
        <f>H16-D16</f>
        <v>0</v>
      </c>
    </row>
    <row r="17" spans="1:10" x14ac:dyDescent="0.25">
      <c r="A17" s="483" t="s">
        <v>42</v>
      </c>
      <c r="B17" s="484"/>
      <c r="C17" s="485"/>
      <c r="D17" s="235">
        <v>0</v>
      </c>
      <c r="E17" s="235">
        <v>0</v>
      </c>
      <c r="F17" s="236">
        <f>D17+E17</f>
        <v>0</v>
      </c>
      <c r="G17" s="235">
        <v>0</v>
      </c>
      <c r="H17" s="235">
        <v>0</v>
      </c>
      <c r="I17" s="236">
        <f>H17-D17</f>
        <v>0</v>
      </c>
    </row>
    <row r="18" spans="1:10" x14ac:dyDescent="0.25">
      <c r="A18" s="483" t="s">
        <v>270</v>
      </c>
      <c r="B18" s="484"/>
      <c r="C18" s="485"/>
      <c r="D18" s="236">
        <f t="shared" ref="D18:I18" si="0">D19+D20</f>
        <v>0</v>
      </c>
      <c r="E18" s="236">
        <f t="shared" si="0"/>
        <v>1500</v>
      </c>
      <c r="F18" s="236">
        <f t="shared" si="0"/>
        <v>1500</v>
      </c>
      <c r="G18" s="236">
        <v>1500</v>
      </c>
      <c r="H18" s="236">
        <v>1500</v>
      </c>
      <c r="I18" s="236">
        <f t="shared" si="0"/>
        <v>1500</v>
      </c>
    </row>
    <row r="19" spans="1:10" x14ac:dyDescent="0.25">
      <c r="A19" s="237" t="s">
        <v>271</v>
      </c>
      <c r="B19" s="484"/>
      <c r="C19" s="485"/>
      <c r="D19" s="235">
        <v>0</v>
      </c>
      <c r="E19" s="235">
        <v>1500</v>
      </c>
      <c r="F19" s="236">
        <f>D19+E19</f>
        <v>1500</v>
      </c>
      <c r="G19" s="235">
        <v>1500</v>
      </c>
      <c r="H19" s="235">
        <v>1500</v>
      </c>
      <c r="I19" s="236">
        <f>H19-D19</f>
        <v>1500</v>
      </c>
    </row>
    <row r="20" spans="1:10" x14ac:dyDescent="0.25">
      <c r="A20" s="237" t="s">
        <v>272</v>
      </c>
      <c r="B20" s="484"/>
      <c r="C20" s="485"/>
      <c r="D20" s="235">
        <v>0</v>
      </c>
      <c r="E20" s="235">
        <v>0</v>
      </c>
      <c r="F20" s="236">
        <f>D20+E20</f>
        <v>0</v>
      </c>
      <c r="G20" s="235">
        <v>0</v>
      </c>
      <c r="H20" s="235">
        <v>0</v>
      </c>
      <c r="I20" s="236">
        <f>H20-D20</f>
        <v>0</v>
      </c>
    </row>
    <row r="21" spans="1:10" x14ac:dyDescent="0.25">
      <c r="A21" s="483" t="s">
        <v>273</v>
      </c>
      <c r="B21" s="484"/>
      <c r="C21" s="485"/>
      <c r="D21" s="236">
        <f t="shared" ref="D21:I21" si="1">D22+D23</f>
        <v>0</v>
      </c>
      <c r="E21" s="236">
        <f t="shared" si="1"/>
        <v>0</v>
      </c>
      <c r="F21" s="236">
        <f t="shared" si="1"/>
        <v>0</v>
      </c>
      <c r="G21" s="236">
        <f t="shared" si="1"/>
        <v>0</v>
      </c>
      <c r="H21" s="236">
        <f t="shared" si="1"/>
        <v>0</v>
      </c>
      <c r="I21" s="236">
        <f t="shared" si="1"/>
        <v>0</v>
      </c>
    </row>
    <row r="22" spans="1:10" x14ac:dyDescent="0.25">
      <c r="A22" s="237" t="s">
        <v>271</v>
      </c>
      <c r="B22" s="484"/>
      <c r="C22" s="485"/>
      <c r="D22" s="235">
        <v>0</v>
      </c>
      <c r="E22" s="235">
        <v>0</v>
      </c>
      <c r="F22" s="236">
        <f t="shared" ref="F22:F27" si="2">D22+E22</f>
        <v>0</v>
      </c>
      <c r="G22" s="235">
        <v>0</v>
      </c>
      <c r="H22" s="235">
        <v>0</v>
      </c>
      <c r="I22" s="236">
        <f t="shared" ref="I22:I27" si="3">H22-D22</f>
        <v>0</v>
      </c>
    </row>
    <row r="23" spans="1:10" x14ac:dyDescent="0.25">
      <c r="A23" s="237" t="s">
        <v>272</v>
      </c>
      <c r="B23" s="484"/>
      <c r="C23" s="485"/>
      <c r="D23" s="235">
        <v>0</v>
      </c>
      <c r="E23" s="235">
        <v>0</v>
      </c>
      <c r="F23" s="236">
        <f t="shared" si="2"/>
        <v>0</v>
      </c>
      <c r="G23" s="235">
        <v>0</v>
      </c>
      <c r="H23" s="235">
        <v>0</v>
      </c>
      <c r="I23" s="236">
        <f t="shared" si="3"/>
        <v>0</v>
      </c>
    </row>
    <row r="24" spans="1:10" x14ac:dyDescent="0.25">
      <c r="A24" s="483" t="s">
        <v>274</v>
      </c>
      <c r="B24" s="484"/>
      <c r="C24" s="485"/>
      <c r="D24" s="235">
        <v>0</v>
      </c>
      <c r="E24" s="235">
        <v>8969644</v>
      </c>
      <c r="F24" s="236">
        <f t="shared" si="2"/>
        <v>8969644</v>
      </c>
      <c r="G24" s="235">
        <v>8969644</v>
      </c>
      <c r="H24" s="235">
        <v>8969644</v>
      </c>
      <c r="I24" s="236">
        <f t="shared" si="3"/>
        <v>8969644</v>
      </c>
    </row>
    <row r="25" spans="1:10" x14ac:dyDescent="0.25">
      <c r="A25" s="483" t="s">
        <v>49</v>
      </c>
      <c r="B25" s="484"/>
      <c r="C25" s="485"/>
      <c r="D25" s="235">
        <v>163163100</v>
      </c>
      <c r="E25" s="235">
        <v>1274877</v>
      </c>
      <c r="F25" s="236">
        <f t="shared" si="2"/>
        <v>164437977</v>
      </c>
      <c r="G25" s="235">
        <v>81685957</v>
      </c>
      <c r="H25" s="235">
        <v>81685957</v>
      </c>
      <c r="I25" s="236">
        <f t="shared" si="3"/>
        <v>-81477143</v>
      </c>
    </row>
    <row r="26" spans="1:10" x14ac:dyDescent="0.25">
      <c r="A26" s="483" t="s">
        <v>61</v>
      </c>
      <c r="B26" s="484"/>
      <c r="C26" s="485"/>
      <c r="D26" s="235">
        <v>0</v>
      </c>
      <c r="E26" s="235">
        <v>72300</v>
      </c>
      <c r="F26" s="236">
        <f t="shared" si="2"/>
        <v>72300</v>
      </c>
      <c r="G26" s="235">
        <v>72300</v>
      </c>
      <c r="H26" s="235">
        <v>72300</v>
      </c>
      <c r="I26" s="236">
        <f t="shared" si="3"/>
        <v>72300</v>
      </c>
    </row>
    <row r="27" spans="1:10" x14ac:dyDescent="0.25">
      <c r="A27" s="483" t="s">
        <v>275</v>
      </c>
      <c r="B27" s="484"/>
      <c r="C27" s="485"/>
      <c r="D27" s="235">
        <v>0</v>
      </c>
      <c r="E27" s="235">
        <v>0</v>
      </c>
      <c r="F27" s="236">
        <f t="shared" si="2"/>
        <v>0</v>
      </c>
      <c r="G27" s="235">
        <v>0</v>
      </c>
      <c r="H27" s="235">
        <v>0</v>
      </c>
      <c r="I27" s="236">
        <f t="shared" si="3"/>
        <v>0</v>
      </c>
    </row>
    <row r="28" spans="1:10" x14ac:dyDescent="0.25">
      <c r="A28" s="238"/>
      <c r="B28" s="239"/>
      <c r="C28" s="240"/>
      <c r="D28" s="241"/>
      <c r="E28" s="241"/>
      <c r="F28" s="241"/>
      <c r="G28" s="241"/>
      <c r="H28" s="241"/>
      <c r="I28" s="241"/>
    </row>
    <row r="29" spans="1:10" x14ac:dyDescent="0.25">
      <c r="A29" s="242"/>
      <c r="B29" s="243"/>
      <c r="C29" s="244" t="s">
        <v>276</v>
      </c>
      <c r="D29" s="245">
        <f t="shared" ref="D29:I29" si="4">D14+D15+D16+D17+D18+D21+D24+D25+D26+D27</f>
        <v>163163100</v>
      </c>
      <c r="E29" s="245">
        <f t="shared" si="4"/>
        <v>10318321</v>
      </c>
      <c r="F29" s="245">
        <f t="shared" si="4"/>
        <v>173481421</v>
      </c>
      <c r="G29" s="245">
        <f t="shared" si="4"/>
        <v>90729401</v>
      </c>
      <c r="H29" s="245">
        <f t="shared" si="4"/>
        <v>90729401</v>
      </c>
      <c r="I29" s="488">
        <f t="shared" si="4"/>
        <v>-72433699</v>
      </c>
      <c r="J29" s="246"/>
    </row>
    <row r="30" spans="1:10" ht="15" customHeight="1" x14ac:dyDescent="0.25">
      <c r="D30" s="247"/>
      <c r="E30" s="247"/>
      <c r="F30" s="247"/>
      <c r="G30" s="490" t="s">
        <v>277</v>
      </c>
      <c r="H30" s="491"/>
      <c r="I30" s="489"/>
    </row>
    <row r="31" spans="1:10" x14ac:dyDescent="0.25">
      <c r="D31" s="248"/>
      <c r="E31" s="248"/>
      <c r="F31" s="248"/>
      <c r="G31" s="249"/>
      <c r="H31" s="249"/>
      <c r="I31" s="250"/>
    </row>
    <row r="32" spans="1:10" x14ac:dyDescent="0.25">
      <c r="D32" s="248"/>
      <c r="E32" s="248"/>
      <c r="F32" s="248"/>
      <c r="G32" s="249"/>
      <c r="H32" s="249"/>
      <c r="I32" s="250"/>
    </row>
    <row r="39" spans="1:9" x14ac:dyDescent="0.25">
      <c r="A39" s="476" t="s">
        <v>278</v>
      </c>
      <c r="B39" s="477"/>
      <c r="C39" s="477"/>
      <c r="D39" s="479" t="s">
        <v>257</v>
      </c>
      <c r="E39" s="480"/>
      <c r="F39" s="480"/>
      <c r="G39" s="480"/>
      <c r="H39" s="481"/>
      <c r="I39" s="482" t="s">
        <v>258</v>
      </c>
    </row>
    <row r="40" spans="1:9" ht="24.75" x14ac:dyDescent="0.25">
      <c r="A40" s="477"/>
      <c r="B40" s="477"/>
      <c r="C40" s="477"/>
      <c r="D40" s="227" t="s">
        <v>259</v>
      </c>
      <c r="E40" s="228" t="s">
        <v>279</v>
      </c>
      <c r="F40" s="227" t="s">
        <v>261</v>
      </c>
      <c r="G40" s="227" t="s">
        <v>262</v>
      </c>
      <c r="H40" s="227" t="s">
        <v>263</v>
      </c>
      <c r="I40" s="482"/>
    </row>
    <row r="41" spans="1:9" x14ac:dyDescent="0.25">
      <c r="A41" s="478"/>
      <c r="B41" s="478"/>
      <c r="C41" s="478"/>
      <c r="D41" s="229" t="s">
        <v>264</v>
      </c>
      <c r="E41" s="229" t="s">
        <v>265</v>
      </c>
      <c r="F41" s="229" t="s">
        <v>266</v>
      </c>
      <c r="G41" s="229" t="s">
        <v>267</v>
      </c>
      <c r="H41" s="229" t="s">
        <v>268</v>
      </c>
      <c r="I41" s="229" t="s">
        <v>269</v>
      </c>
    </row>
    <row r="42" spans="1:9" x14ac:dyDescent="0.25">
      <c r="A42" s="251"/>
      <c r="B42" s="252"/>
      <c r="C42" s="253"/>
      <c r="D42" s="254"/>
      <c r="E42" s="254"/>
      <c r="F42" s="254"/>
      <c r="G42" s="254"/>
      <c r="H42" s="254"/>
      <c r="I42" s="254"/>
    </row>
    <row r="43" spans="1:9" x14ac:dyDescent="0.25">
      <c r="A43" s="255" t="s">
        <v>280</v>
      </c>
      <c r="B43" s="256"/>
      <c r="C43" s="257"/>
      <c r="D43" s="258">
        <f t="shared" ref="D43:I43" si="5">D44+D45+D46+D47+D50+D53+D54</f>
        <v>163163100</v>
      </c>
      <c r="E43" s="258">
        <f t="shared" si="5"/>
        <v>1276377</v>
      </c>
      <c r="F43" s="258">
        <f t="shared" si="5"/>
        <v>164439477</v>
      </c>
      <c r="G43" s="258">
        <f t="shared" si="5"/>
        <v>81687457</v>
      </c>
      <c r="H43" s="258">
        <f t="shared" si="5"/>
        <v>81687457</v>
      </c>
      <c r="I43" s="258">
        <f t="shared" si="5"/>
        <v>-81475643</v>
      </c>
    </row>
    <row r="44" spans="1:9" x14ac:dyDescent="0.25">
      <c r="A44" s="259"/>
      <c r="B44" s="486" t="s">
        <v>40</v>
      </c>
      <c r="C44" s="487"/>
      <c r="D44" s="260">
        <v>0</v>
      </c>
      <c r="E44" s="260">
        <v>0</v>
      </c>
      <c r="F44" s="261">
        <f>D44+E44</f>
        <v>0</v>
      </c>
      <c r="G44" s="260">
        <v>0</v>
      </c>
      <c r="H44" s="260">
        <v>0</v>
      </c>
      <c r="I44" s="261">
        <f>H44-D44</f>
        <v>0</v>
      </c>
    </row>
    <row r="45" spans="1:9" x14ac:dyDescent="0.25">
      <c r="A45" s="259"/>
      <c r="B45" s="486" t="s">
        <v>41</v>
      </c>
      <c r="C45" s="487"/>
      <c r="D45" s="260">
        <v>0</v>
      </c>
      <c r="E45" s="260">
        <v>0</v>
      </c>
      <c r="F45" s="261">
        <f>D45+E45</f>
        <v>0</v>
      </c>
      <c r="G45" s="260">
        <v>0</v>
      </c>
      <c r="H45" s="260">
        <v>0</v>
      </c>
      <c r="I45" s="261">
        <f>H45-D45</f>
        <v>0</v>
      </c>
    </row>
    <row r="46" spans="1:9" x14ac:dyDescent="0.25">
      <c r="A46" s="259"/>
      <c r="B46" s="486" t="s">
        <v>42</v>
      </c>
      <c r="C46" s="487"/>
      <c r="D46" s="260">
        <v>0</v>
      </c>
      <c r="E46" s="260">
        <v>0</v>
      </c>
      <c r="F46" s="261">
        <f>D46+E46</f>
        <v>0</v>
      </c>
      <c r="G46" s="260">
        <v>0</v>
      </c>
      <c r="H46" s="260">
        <v>0</v>
      </c>
      <c r="I46" s="261">
        <f>H46-D46</f>
        <v>0</v>
      </c>
    </row>
    <row r="47" spans="1:9" x14ac:dyDescent="0.25">
      <c r="A47" s="259"/>
      <c r="B47" s="486" t="s">
        <v>270</v>
      </c>
      <c r="C47" s="487"/>
      <c r="D47" s="261">
        <f t="shared" ref="D47:I47" si="6">D48+D49</f>
        <v>0</v>
      </c>
      <c r="E47" s="261">
        <f t="shared" si="6"/>
        <v>1500</v>
      </c>
      <c r="F47" s="261">
        <f t="shared" si="6"/>
        <v>1500</v>
      </c>
      <c r="G47" s="261">
        <f t="shared" si="6"/>
        <v>1500</v>
      </c>
      <c r="H47" s="261">
        <f t="shared" si="6"/>
        <v>1500</v>
      </c>
      <c r="I47" s="261">
        <f t="shared" si="6"/>
        <v>1500</v>
      </c>
    </row>
    <row r="48" spans="1:9" x14ac:dyDescent="0.25">
      <c r="A48" s="259"/>
      <c r="B48" s="262" t="s">
        <v>271</v>
      </c>
      <c r="C48" s="263"/>
      <c r="D48" s="260">
        <v>0</v>
      </c>
      <c r="E48" s="260">
        <v>1500</v>
      </c>
      <c r="F48" s="261">
        <f>D48+E48</f>
        <v>1500</v>
      </c>
      <c r="G48" s="260">
        <v>1500</v>
      </c>
      <c r="H48" s="260">
        <v>1500</v>
      </c>
      <c r="I48" s="261">
        <f>H48-D48</f>
        <v>1500</v>
      </c>
    </row>
    <row r="49" spans="1:9" x14ac:dyDescent="0.25">
      <c r="A49" s="259"/>
      <c r="B49" s="262" t="s">
        <v>272</v>
      </c>
      <c r="C49" s="263"/>
      <c r="D49" s="260">
        <v>0</v>
      </c>
      <c r="E49" s="260">
        <v>0</v>
      </c>
      <c r="F49" s="261">
        <f>D49+E49</f>
        <v>0</v>
      </c>
      <c r="G49" s="260">
        <v>0</v>
      </c>
      <c r="H49" s="260">
        <v>0</v>
      </c>
      <c r="I49" s="261">
        <f>H49-D49</f>
        <v>0</v>
      </c>
    </row>
    <row r="50" spans="1:9" x14ac:dyDescent="0.25">
      <c r="A50" s="259"/>
      <c r="B50" s="486" t="s">
        <v>273</v>
      </c>
      <c r="C50" s="487"/>
      <c r="D50" s="261">
        <f t="shared" ref="D50:I50" si="7">D51+D52</f>
        <v>0</v>
      </c>
      <c r="E50" s="261">
        <f t="shared" si="7"/>
        <v>0</v>
      </c>
      <c r="F50" s="261">
        <f t="shared" si="7"/>
        <v>0</v>
      </c>
      <c r="G50" s="261">
        <f t="shared" si="7"/>
        <v>0</v>
      </c>
      <c r="H50" s="261">
        <f t="shared" si="7"/>
        <v>0</v>
      </c>
      <c r="I50" s="261">
        <f t="shared" si="7"/>
        <v>0</v>
      </c>
    </row>
    <row r="51" spans="1:9" x14ac:dyDescent="0.25">
      <c r="A51" s="259"/>
      <c r="B51" s="262" t="s">
        <v>271</v>
      </c>
      <c r="C51" s="263"/>
      <c r="D51" s="260">
        <v>0</v>
      </c>
      <c r="E51" s="260">
        <v>0</v>
      </c>
      <c r="F51" s="261">
        <f>D51+E51</f>
        <v>0</v>
      </c>
      <c r="G51" s="260">
        <v>0</v>
      </c>
      <c r="H51" s="260">
        <v>0</v>
      </c>
      <c r="I51" s="261">
        <f>H51-D51</f>
        <v>0</v>
      </c>
    </row>
    <row r="52" spans="1:9" x14ac:dyDescent="0.25">
      <c r="A52" s="259"/>
      <c r="B52" s="262" t="s">
        <v>272</v>
      </c>
      <c r="C52" s="263"/>
      <c r="D52" s="260">
        <v>0</v>
      </c>
      <c r="E52" s="260">
        <v>0</v>
      </c>
      <c r="F52" s="261">
        <f>D52+E52</f>
        <v>0</v>
      </c>
      <c r="G52" s="260">
        <v>0</v>
      </c>
      <c r="H52" s="260">
        <v>0</v>
      </c>
      <c r="I52" s="261">
        <f>H52-D52</f>
        <v>0</v>
      </c>
    </row>
    <row r="53" spans="1:9" x14ac:dyDescent="0.25">
      <c r="A53" s="259"/>
      <c r="B53" s="486" t="s">
        <v>49</v>
      </c>
      <c r="C53" s="487"/>
      <c r="D53" s="260">
        <v>163163100</v>
      </c>
      <c r="E53" s="260">
        <v>1274877</v>
      </c>
      <c r="F53" s="261">
        <f>D53+E53</f>
        <v>164437977</v>
      </c>
      <c r="G53" s="260">
        <v>81685957</v>
      </c>
      <c r="H53" s="260">
        <v>81685957</v>
      </c>
      <c r="I53" s="261">
        <f>H53-D53</f>
        <v>-81477143</v>
      </c>
    </row>
    <row r="54" spans="1:9" x14ac:dyDescent="0.25">
      <c r="A54" s="259"/>
      <c r="B54" s="486" t="s">
        <v>61</v>
      </c>
      <c r="C54" s="487"/>
      <c r="D54" s="260">
        <v>0</v>
      </c>
      <c r="E54" s="260">
        <v>0</v>
      </c>
      <c r="F54" s="261">
        <v>0</v>
      </c>
      <c r="G54" s="260">
        <v>0</v>
      </c>
      <c r="H54" s="260">
        <v>0</v>
      </c>
      <c r="I54" s="261">
        <f>H54-D54</f>
        <v>0</v>
      </c>
    </row>
    <row r="55" spans="1:9" x14ac:dyDescent="0.25">
      <c r="A55" s="259"/>
      <c r="B55" s="262"/>
      <c r="C55" s="263"/>
      <c r="D55" s="261"/>
      <c r="E55" s="261"/>
      <c r="F55" s="261"/>
      <c r="G55" s="261"/>
      <c r="H55" s="261"/>
      <c r="I55" s="261"/>
    </row>
    <row r="56" spans="1:9" x14ac:dyDescent="0.25">
      <c r="A56" s="255" t="s">
        <v>281</v>
      </c>
      <c r="B56" s="256"/>
      <c r="C56" s="263"/>
      <c r="D56" s="264">
        <f t="shared" ref="D56:I56" si="8">D57+D58+D59</f>
        <v>0</v>
      </c>
      <c r="E56" s="264">
        <f t="shared" si="8"/>
        <v>9041944</v>
      </c>
      <c r="F56" s="264">
        <f t="shared" si="8"/>
        <v>9041944</v>
      </c>
      <c r="G56" s="264">
        <f t="shared" si="8"/>
        <v>9041944</v>
      </c>
      <c r="H56" s="264">
        <f t="shared" si="8"/>
        <v>9041944</v>
      </c>
      <c r="I56" s="264">
        <f t="shared" si="8"/>
        <v>9041944</v>
      </c>
    </row>
    <row r="57" spans="1:9" x14ac:dyDescent="0.25">
      <c r="A57" s="255"/>
      <c r="B57" s="486" t="s">
        <v>209</v>
      </c>
      <c r="C57" s="487"/>
      <c r="D57" s="260">
        <v>0</v>
      </c>
      <c r="E57" s="260">
        <v>0</v>
      </c>
      <c r="F57" s="261">
        <f>D57+E57</f>
        <v>0</v>
      </c>
      <c r="G57" s="260">
        <v>0</v>
      </c>
      <c r="H57" s="260">
        <v>0</v>
      </c>
      <c r="I57" s="261">
        <f>H57-D57</f>
        <v>0</v>
      </c>
    </row>
    <row r="58" spans="1:9" x14ac:dyDescent="0.25">
      <c r="A58" s="259"/>
      <c r="B58" s="486" t="s">
        <v>274</v>
      </c>
      <c r="C58" s="487"/>
      <c r="D58" s="260">
        <v>0</v>
      </c>
      <c r="E58" s="260">
        <v>8969644</v>
      </c>
      <c r="F58" s="261">
        <f>D58+E58</f>
        <v>8969644</v>
      </c>
      <c r="G58" s="260">
        <v>8969644</v>
      </c>
      <c r="H58" s="260">
        <v>8969644</v>
      </c>
      <c r="I58" s="261">
        <f>H58-D58</f>
        <v>8969644</v>
      </c>
    </row>
    <row r="59" spans="1:9" x14ac:dyDescent="0.25">
      <c r="A59" s="259"/>
      <c r="B59" s="486" t="s">
        <v>61</v>
      </c>
      <c r="C59" s="487"/>
      <c r="D59" s="260">
        <v>0</v>
      </c>
      <c r="E59" s="260">
        <v>72300</v>
      </c>
      <c r="F59" s="261">
        <f>D59+E59</f>
        <v>72300</v>
      </c>
      <c r="G59" s="260">
        <v>72300</v>
      </c>
      <c r="H59" s="260">
        <v>72300</v>
      </c>
      <c r="I59" s="261">
        <f>H59-D59</f>
        <v>72300</v>
      </c>
    </row>
    <row r="60" spans="1:9" x14ac:dyDescent="0.25">
      <c r="A60" s="265"/>
      <c r="B60" s="266"/>
      <c r="C60" s="267"/>
      <c r="D60" s="268"/>
      <c r="E60" s="268"/>
      <c r="F60" s="268"/>
      <c r="G60" s="268"/>
      <c r="H60" s="268"/>
      <c r="I60" s="268"/>
    </row>
    <row r="61" spans="1:9" x14ac:dyDescent="0.25">
      <c r="A61" s="255" t="s">
        <v>282</v>
      </c>
      <c r="B61" s="269"/>
      <c r="C61" s="263"/>
      <c r="D61" s="268">
        <f t="shared" ref="D61:I61" si="9">D62</f>
        <v>0</v>
      </c>
      <c r="E61" s="268">
        <f t="shared" si="9"/>
        <v>0</v>
      </c>
      <c r="F61" s="268">
        <f t="shared" si="9"/>
        <v>0</v>
      </c>
      <c r="G61" s="268">
        <f t="shared" si="9"/>
        <v>0</v>
      </c>
      <c r="H61" s="268">
        <f t="shared" si="9"/>
        <v>0</v>
      </c>
      <c r="I61" s="268">
        <f t="shared" si="9"/>
        <v>0</v>
      </c>
    </row>
    <row r="62" spans="1:9" x14ac:dyDescent="0.25">
      <c r="A62" s="259"/>
      <c r="B62" s="486" t="s">
        <v>275</v>
      </c>
      <c r="C62" s="487"/>
      <c r="D62" s="260">
        <v>0</v>
      </c>
      <c r="E62" s="260">
        <v>0</v>
      </c>
      <c r="F62" s="261">
        <f>D62+E62</f>
        <v>0</v>
      </c>
      <c r="G62" s="260">
        <v>0</v>
      </c>
      <c r="H62" s="260">
        <v>0</v>
      </c>
      <c r="I62" s="261">
        <f>H62-D62</f>
        <v>0</v>
      </c>
    </row>
    <row r="63" spans="1:9" x14ac:dyDescent="0.25">
      <c r="A63" s="270"/>
      <c r="B63" s="271"/>
      <c r="C63" s="272"/>
      <c r="D63" s="273"/>
      <c r="E63" s="273"/>
      <c r="F63" s="273"/>
      <c r="G63" s="273"/>
      <c r="H63" s="273"/>
      <c r="I63" s="273"/>
    </row>
    <row r="64" spans="1:9" x14ac:dyDescent="0.25">
      <c r="A64" s="274"/>
      <c r="B64" s="275"/>
      <c r="C64" s="276" t="s">
        <v>276</v>
      </c>
      <c r="D64" s="277">
        <f t="shared" ref="D64:I64" si="10">D43+D56+D61</f>
        <v>163163100</v>
      </c>
      <c r="E64" s="277">
        <f t="shared" si="10"/>
        <v>10318321</v>
      </c>
      <c r="F64" s="277">
        <f t="shared" si="10"/>
        <v>173481421</v>
      </c>
      <c r="G64" s="277">
        <f t="shared" si="10"/>
        <v>90729401</v>
      </c>
      <c r="H64" s="277">
        <f t="shared" si="10"/>
        <v>90729401</v>
      </c>
      <c r="I64" s="493">
        <f t="shared" si="10"/>
        <v>-72433699</v>
      </c>
    </row>
    <row r="65" spans="1:9" x14ac:dyDescent="0.25">
      <c r="A65" s="278"/>
      <c r="B65" s="278"/>
      <c r="C65" s="278"/>
      <c r="D65" s="279"/>
      <c r="E65" s="279"/>
      <c r="F65" s="279"/>
      <c r="G65" s="495" t="s">
        <v>283</v>
      </c>
      <c r="H65" s="496"/>
      <c r="I65" s="494"/>
    </row>
    <row r="66" spans="1:9" x14ac:dyDescent="0.25">
      <c r="A66" s="492"/>
      <c r="B66" s="492"/>
      <c r="C66" s="492"/>
      <c r="D66" s="492"/>
      <c r="E66" s="492"/>
      <c r="F66" s="492"/>
      <c r="G66" s="492"/>
      <c r="H66" s="492"/>
      <c r="I66" s="492"/>
    </row>
    <row r="67" spans="1:9" x14ac:dyDescent="0.25">
      <c r="A67" s="280" t="s">
        <v>284</v>
      </c>
      <c r="B67" s="280"/>
      <c r="C67" s="281"/>
      <c r="D67" s="225"/>
      <c r="E67" s="225"/>
      <c r="F67" s="225"/>
      <c r="G67" s="225"/>
      <c r="H67" s="225"/>
      <c r="I67" s="225"/>
    </row>
  </sheetData>
  <mergeCells count="40">
    <mergeCell ref="A66:I66"/>
    <mergeCell ref="B54:C54"/>
    <mergeCell ref="B57:C57"/>
    <mergeCell ref="B58:C58"/>
    <mergeCell ref="B59:C59"/>
    <mergeCell ref="B62:C62"/>
    <mergeCell ref="I64:I65"/>
    <mergeCell ref="G65:H65"/>
    <mergeCell ref="B53:C53"/>
    <mergeCell ref="A26:C26"/>
    <mergeCell ref="A27:C27"/>
    <mergeCell ref="I29:I30"/>
    <mergeCell ref="G30:H30"/>
    <mergeCell ref="A39:C41"/>
    <mergeCell ref="D39:H39"/>
    <mergeCell ref="I39:I40"/>
    <mergeCell ref="B44:C44"/>
    <mergeCell ref="B45:C45"/>
    <mergeCell ref="B46:C46"/>
    <mergeCell ref="B47:C47"/>
    <mergeCell ref="B50:C50"/>
    <mergeCell ref="A25:C25"/>
    <mergeCell ref="A14:C14"/>
    <mergeCell ref="A15:C15"/>
    <mergeCell ref="A16:C16"/>
    <mergeCell ref="A17:C17"/>
    <mergeCell ref="A18:C18"/>
    <mergeCell ref="B19:C19"/>
    <mergeCell ref="B20:C20"/>
    <mergeCell ref="A21:C21"/>
    <mergeCell ref="B22:C22"/>
    <mergeCell ref="B23:C23"/>
    <mergeCell ref="A24:C24"/>
    <mergeCell ref="A5:I5"/>
    <mergeCell ref="A6:I6"/>
    <mergeCell ref="A7:I7"/>
    <mergeCell ref="A8:I8"/>
    <mergeCell ref="A10:C12"/>
    <mergeCell ref="D10:H10"/>
    <mergeCell ref="I10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EDO DE ACTIVIDADES</vt:lpstr>
      <vt:lpstr>SITUACION FINANCIERA</vt:lpstr>
      <vt:lpstr>EDO DE CAMBIOS</vt:lpstr>
      <vt:lpstr>ANALITICO DEL ACTIVO</vt:lpstr>
      <vt:lpstr>DEUDA Y OTROS PASIVOS</vt:lpstr>
      <vt:lpstr>ESTADO DE VARIACIÓN</vt:lpstr>
      <vt:lpstr>FLUJOS DE EFECTIVO</vt:lpstr>
      <vt:lpstr>PASIVOS CONTINGENTES</vt:lpstr>
      <vt:lpstr>Analitico ingresos</vt:lpstr>
      <vt:lpstr>ADMINISTRATIVA</vt:lpstr>
      <vt:lpstr>ANALITICO EGRE COG</vt:lpstr>
      <vt:lpstr>ECONOMICA</vt:lpstr>
      <vt:lpstr>FUNCIONAL</vt:lpstr>
      <vt:lpstr>ENDEUDAMIENTO NETO</vt:lpstr>
      <vt:lpstr>INTERESES DE DEUDA</vt:lpstr>
      <vt:lpstr>INDICADORES DE POSTURA FISCAL</vt:lpstr>
      <vt:lpstr>PROGRAMATICA</vt:lpstr>
      <vt:lpstr>PROYECTOS DE INVERSION</vt:lpstr>
      <vt:lpstr>INDICADORES DE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MARIBEL CORDERO</cp:lastModifiedBy>
  <cp:lastPrinted>2016-07-04T16:32:35Z</cp:lastPrinted>
  <dcterms:created xsi:type="dcterms:W3CDTF">2014-08-12T01:23:14Z</dcterms:created>
  <dcterms:modified xsi:type="dcterms:W3CDTF">2016-07-04T16:57:59Z</dcterms:modified>
</cp:coreProperties>
</file>