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<sst xmlns="http://schemas.openxmlformats.org/spreadsheetml/2006/main" count="698" uniqueCount="456">
  <si>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</si>
  <si>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</si>
  <si>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</si>
  <si>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</si>
  <si>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</si>
  <si>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</si>
  <si>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</si>
  <si>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</si>
  <si>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</si>
  <si>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</si>
  <si>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</si>
  <si>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</si>
  <si>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</si>
  <si>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</si>
  <si>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</si>
  <si>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</si>
  <si>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</si>
  <si>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</si>
  <si>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</si>
  <si>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</si>
  <si>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</si>
  <si>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</si>
  <si>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</si>
  <si>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</si>
  <si>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</si>
  <si>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</si>
  <si>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</si>
  <si>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</si>
  <si>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</si>
  <si>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</si>
  <si>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</si>
  <si>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</si>
  <si>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</si>
  <si>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</si>
  <si>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</si>
  <si>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</si>
  <si>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</si>
  <si>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</si>
  <si>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</si>
  <si>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</si>
  <si>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</si>
  <si>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</si>
  <si>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</si>
  <si>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</si>
  <si>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</si>
  <si>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</si>
  <si>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</si>
  <si>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</si>
  <si>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</si>
  <si>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</si>
  <si>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</si>
  <si>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</si>
  <si>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</si>
  <si>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</si>
  <si>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</si>
  <si>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</si>
  <si>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</si>
  <si>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</si>
  <si>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</si>
  <si>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</si>
  <si>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</si>
  <si>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</si>
  <si>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</si>
  <si>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</si>
  <si>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</si>
  <si>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</si>
  <si>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</si>
  <si>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</si>
  <si>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</si>
  <si>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</si>
  <si>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</si>
  <si>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</si>
  <si>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</si>
  <si>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</si>
  <si>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</si>
  <si>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</si>
  <si>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</si>
  <si>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</si>
  <si>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</si>
  <si>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</si>
  <si>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</si>
  <si>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</si>
  <si>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</si>
  <si>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</si>
  <si>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</si>
  <si>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</si>
  <si>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</si>
  <si>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</si>
  <si>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</si>
  <si>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</si>
  <si>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</si>
  <si>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</si>
  <si>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</si>
  <si>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</si>
  <si>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</si>
  <si>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</si>
  <si>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</si>
  <si>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</si>
  <si>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</si>
  <si>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</si>
  <si>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</si>
  <si>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</si>
  <si>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</si>
  <si>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</si>
  <si>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</si>
  <si>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</si>
  <si>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</si>
  <si>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</si>
  <si>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</si>
  <si>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</si>
  <si>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</si>
  <si>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</si>
  <si>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</si>
  <si>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</si>
  <si>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</si>
  <si>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</si>
  <si>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</si>
  <si>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</si>
  <si>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</si>
  <si>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</si>
  <si>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Fondo de Ayuda Asistencia y Reparacion de Daño a las Víctimas y Ofendidos (a)</t>
  </si>
  <si>
    <t>Bajo protesta de decir verdad declaramos que los Estados Financieros y sus Notas son razonables correctos y responsabilidad del emior.</t>
  </si>
  <si>
    <t>LIC. LEONARDO ADRIAN LUNA RAMIREZ</t>
  </si>
  <si>
    <t>LIC. OSCAR CUAMATZI CRUZ</t>
  </si>
  <si>
    <t>Jefe de la Oficina Administrativa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</si>
  <si>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</si>
  <si>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</si>
  <si>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</si>
  <si>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</si>
  <si>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</si>
  <si>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</si>
  <si>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</si>
  <si>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</si>
  <si>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</si>
  <si>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</si>
  <si>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</si>
  <si>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</si>
  <si>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</si>
  <si>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</si>
  <si>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</si>
  <si>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</si>
  <si>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</si>
  <si>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</si>
  <si>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</si>
  <si>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</si>
  <si>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</si>
  <si>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</si>
  <si>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</si>
  <si>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</si>
  <si>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</si>
  <si>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</si>
  <si>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</si>
  <si>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</si>
  <si>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</si>
  <si>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</si>
  <si>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</si>
  <si>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</si>
  <si>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</si>
  <si>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</si>
  <si>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</si>
  <si>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</si>
  <si>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</si>
  <si>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</si>
  <si>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</si>
  <si>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</si>
  <si>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</si>
  <si>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</si>
  <si>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</si>
  <si>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</si>
  <si>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</si>
  <si>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</si>
  <si>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</si>
  <si>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</si>
  <si>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</si>
  <si>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</si>
  <si>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</si>
  <si>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</si>
  <si>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</si>
  <si>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</si>
  <si>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</si>
  <si>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</si>
  <si>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</si>
  <si>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</si>
  <si>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</si>
  <si>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</si>
  <si>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</si>
  <si>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</si>
  <si>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</si>
  <si>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</si>
  <si>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</si>
  <si>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</si>
  <si>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</si>
  <si>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</si>
  <si>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</si>
  <si>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</si>
  <si>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</si>
  <si>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</si>
  <si>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</si>
  <si>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</si>
  <si>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</si>
  <si>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</si>
  <si>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</si>
  <si>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</si>
  <si>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</si>
  <si>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</si>
  <si>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</si>
  <si>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</si>
  <si>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</si>
  <si>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</si>
  <si>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</si>
  <si>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</si>
  <si>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</si>
  <si>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</si>
  <si>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</si>
  <si>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</si>
  <si>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</si>
  <si>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Jefe  de la Oficina Administrativa.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</si>
  <si>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</si>
  <si>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</si>
  <si>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</si>
  <si>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</si>
  <si>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</si>
  <si>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</si>
  <si>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</si>
  <si>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</si>
  <si>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</si>
  <si>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</si>
  <si>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</si>
  <si>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</si>
  <si>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</si>
  <si>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</si>
  <si>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</si>
  <si>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</si>
  <si>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</si>
  <si>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</si>
  <si>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</si>
  <si>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</si>
  <si>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</si>
  <si>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</si>
  <si>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</si>
  <si>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</si>
  <si>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</si>
  <si>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</si>
  <si>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</si>
  <si>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</si>
  <si>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</si>
  <si>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</si>
  <si>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</si>
  <si>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</si>
  <si>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</si>
  <si>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</si>
  <si>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</si>
  <si>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</si>
  <si>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</si>
  <si>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</si>
  <si>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</si>
  <si>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</si>
  <si>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</si>
  <si>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</si>
  <si>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</si>
  <si>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</si>
  <si>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</si>
  <si>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</si>
  <si>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</si>
  <si>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</si>
  <si>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</si>
  <si>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</si>
  <si>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</si>
  <si>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</si>
  <si>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</si>
  <si>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</si>
  <si>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</si>
  <si>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</si>
  <si>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</si>
  <si>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</si>
  <si>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</si>
  <si>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</si>
  <si>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</si>
  <si>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</si>
  <si>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</si>
  <si>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</si>
  <si>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</si>
  <si>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</si>
  <si>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</si>
  <si>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</si>
  <si>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</si>
  <si>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</si>
  <si>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</si>
  <si>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</si>
  <si>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</si>
  <si>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</si>
  <si>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</si>
  <si>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</si>
  <si>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</si>
  <si>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</si>
  <si>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</si>
  <si>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</si>
  <si>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</si>
  <si>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</si>
  <si>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</si>
  <si>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</si>
  <si>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</si>
  <si>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</si>
  <si>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Fideicomiso Fondo de Ayuda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</si>
  <si>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</si>
  <si>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</si>
  <si>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</si>
  <si>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</si>
  <si>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</si>
  <si>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</si>
  <si>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</si>
  <si>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</si>
  <si>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</si>
  <si>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</si>
  <si>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</si>
  <si>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</si>
  <si>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</si>
  <si>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</si>
  <si>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</si>
  <si>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</si>
  <si>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</si>
  <si>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</si>
  <si>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</si>
  <si>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</si>
  <si>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</si>
  <si>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</si>
  <si>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</si>
  <si>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</si>
  <si>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</si>
  <si>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</si>
  <si>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</si>
  <si>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</si>
  <si>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</si>
  <si>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</si>
  <si>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</si>
  <si>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</si>
  <si>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</si>
  <si>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</si>
  <si>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</si>
  <si>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</si>
  <si>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</si>
  <si>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</si>
  <si>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</si>
  <si>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</si>
  <si>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</si>
  <si>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</si>
  <si>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</si>
  <si>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</si>
  <si>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</si>
  <si>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</si>
  <si>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</si>
  <si>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</si>
  <si>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</si>
  <si>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</si>
  <si>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</si>
  <si>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</si>
  <si>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</si>
  <si>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</si>
  <si>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</si>
  <si>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</si>
  <si>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</si>
  <si>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</si>
  <si>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</si>
  <si>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</si>
  <si>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</si>
  <si>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</si>
  <si>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</si>
  <si>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</si>
  <si>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</si>
  <si>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</si>
  <si>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</si>
  <si>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</si>
  <si>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</si>
  <si>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</si>
  <si>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</si>
  <si>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</si>
  <si>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</si>
  <si>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</si>
  <si>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</si>
  <si>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</si>
  <si>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</si>
  <si>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</si>
  <si>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</si>
  <si>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</si>
  <si>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</si>
  <si>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</si>
  <si>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</si>
  <si>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</si>
  <si>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</si>
  <si>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</si>
  <si>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</si>
  <si>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</si>
  <si>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</si>
  <si>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</si>
  <si>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</si>
  <si>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</si>
  <si>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</si>
  <si>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</si>
  <si>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</si>
  <si>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</si>
  <si>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</si>
  <si>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</si>
  <si>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</si>
  <si>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</si>
  <si>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</si>
  <si>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</si>
  <si>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</si>
  <si>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</si>
  <si>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</si>
  <si>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</si>
  <si>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</si>
  <si>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</si>
  <si>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</si>
  <si>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</si>
  <si>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</si>
  <si>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</si>
  <si>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</si>
  <si>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</si>
  <si>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</si>
  <si>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</si>
  <si>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</si>
  <si>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</si>
  <si>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</si>
  <si>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</si>
  <si>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</si>
  <si>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</si>
  <si>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</si>
  <si>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</si>
  <si>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</si>
  <si>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</si>
  <si>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</si>
  <si>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</si>
  <si>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</si>
  <si>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</si>
  <si>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Clasificación de Servicios Personales por Categoria</t>
  </si>
  <si>
    <t>I. Gasto No Etiquetado (I=A+B+C+D+E+F)</t>
  </si>
  <si>
    <t>A.personal Administrativo y de Servicio Publico</t>
  </si>
  <si>
    <t>B. Magisterio</t>
  </si>
  <si>
    <t>C.Servicio de Salud (C=c1+c2)</t>
  </si>
  <si>
    <t>c1) Personal Administrativo</t>
  </si>
  <si>
    <t>c2) Personal Medico, Paramedico y/o afín.</t>
  </si>
  <si>
    <t>D. Seguridad Publica</t>
  </si>
  <si>
    <t>E. Gastos asociados a la implementacion de nuevas leyes federales o reformas a las mismas (E=e1+e2)</t>
  </si>
  <si>
    <t>e1) Nombre del programa o Ley 1</t>
  </si>
  <si>
    <t>e2)Nombre del programa o Ley 2</t>
  </si>
  <si>
    <t>F. Sentencias Laborales definitivas</t>
  </si>
  <si>
    <t>II. Gasto No Etiquetado (II=A+B+C+D+E+F)</t>
  </si>
  <si>
    <t>III. Total de gasto en servicios Personales (III=I+II)</t>
  </si>
  <si>
    <t>DEL 01 DE ENERO AL 31 DE DICIEMBRE DE 2020</t>
  </si>
  <si>
    <t>Director del Fondo de Ayuda, Asistencia y Reparación de Daño a las Victimas y Ofendidos.</t>
  </si>
  <si>
    <t>Del 01 de Enero al 31 de Diciembre del 2020 y del 01 de Enero  31 de Marzo de 2021</t>
  </si>
  <si>
    <t>31 de diciembre de 2020 (e)</t>
  </si>
  <si>
    <t>2021 (d)</t>
  </si>
  <si>
    <t>Saldo al 31 de diciembre de 2020 (d)</t>
  </si>
  <si>
    <t>DEL 01 DE ENERO AL 31 DE MARZO DE 2021</t>
  </si>
  <si>
    <t>01 de Enero  31 de Marzo de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</si>
</sst>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[$-80A]dddd\,\ d&quot; de &quot;mmmm&quot; de &quot;yyyy"/>
    <numFmt numFmtId="170" formatCode="[$-80A]h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88310A"/>
        <bgColor indexed="64"/>
      </patternFill>
    </fill>
    <fill>
      <patternFill patternType="solid">
        <fgColor rgb="FF7A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3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 indent="2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left" vertical="center" wrapText="1" indent="2"/>
    </xf>
    <xf numFmtId="0" fontId="50" fillId="0" borderId="12" xfId="0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indent="4"/>
    </xf>
    <xf numFmtId="164" fontId="52" fillId="0" borderId="13" xfId="0" applyNumberFormat="1" applyFont="1" applyBorder="1" applyAlignment="1">
      <alignment horizontal="left" vertical="center" wrapText="1" indent="2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0" fontId="50" fillId="0" borderId="0" xfId="0" applyNumberFormat="1" applyFont="1" applyAlignment="1">
      <alignment/>
    </xf>
    <xf numFmtId="0" fontId="53" fillId="0" borderId="0" xfId="0" applyNumberFormat="1" applyFont="1" applyAlignment="1">
      <alignment/>
    </xf>
    <xf numFmtId="0" fontId="54" fillId="0" borderId="0" xfId="0" applyFont="1" applyAlignment="1">
      <alignment/>
    </xf>
    <xf numFmtId="164" fontId="55" fillId="0" borderId="12" xfId="0" applyNumberFormat="1" applyFont="1" applyBorder="1" applyAlignment="1">
      <alignment horizontal="justify" vertical="center" wrapText="1"/>
    </xf>
    <xf numFmtId="164" fontId="55" fillId="0" borderId="13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left" vertical="center" wrapText="1" indent="2"/>
    </xf>
    <xf numFmtId="164" fontId="54" fillId="0" borderId="13" xfId="0" applyNumberFormat="1" applyFont="1" applyBorder="1" applyAlignment="1">
      <alignment horizontal="right" vertical="center" wrapText="1"/>
    </xf>
    <xf numFmtId="164" fontId="54" fillId="0" borderId="13" xfId="0" applyNumberFormat="1" applyFont="1" applyFill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justify" vertical="center" wrapText="1"/>
    </xf>
    <xf numFmtId="164" fontId="55" fillId="0" borderId="12" xfId="0" applyNumberFormat="1" applyFont="1" applyBorder="1" applyAlignment="1">
      <alignment horizontal="justify" vertical="center"/>
    </xf>
    <xf numFmtId="164" fontId="56" fillId="0" borderId="12" xfId="0" applyNumberFormat="1" applyFont="1" applyBorder="1" applyAlignment="1">
      <alignment horizontal="justify" vertical="center" wrapText="1"/>
    </xf>
    <xf numFmtId="164" fontId="56" fillId="0" borderId="13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justify" vertical="center" wrapText="1"/>
    </xf>
    <xf numFmtId="164" fontId="56" fillId="0" borderId="11" xfId="0" applyNumberFormat="1" applyFont="1" applyBorder="1" applyAlignment="1">
      <alignment horizontal="right" vertical="center" wrapText="1"/>
    </xf>
    <xf numFmtId="164" fontId="57" fillId="0" borderId="0" xfId="0" applyNumberFormat="1" applyFont="1" applyAlignment="1">
      <alignment vertical="center"/>
    </xf>
    <xf numFmtId="164" fontId="54" fillId="0" borderId="0" xfId="0" applyNumberFormat="1" applyFont="1" applyAlignment="1">
      <alignment/>
    </xf>
    <xf numFmtId="164" fontId="56" fillId="0" borderId="0" xfId="0" applyNumberFormat="1" applyFont="1" applyBorder="1" applyAlignment="1">
      <alignment horizontal="right" vertical="center" wrapText="1"/>
    </xf>
    <xf numFmtId="164" fontId="58" fillId="0" borderId="0" xfId="0" applyNumberFormat="1" applyFont="1" applyAlignment="1">
      <alignment vertical="center"/>
    </xf>
    <xf numFmtId="164" fontId="55" fillId="0" borderId="12" xfId="0" applyNumberFormat="1" applyFont="1" applyBorder="1" applyAlignment="1">
      <alignment horizontal="left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vertical="center"/>
    </xf>
    <xf numFmtId="164" fontId="51" fillId="0" borderId="12" xfId="0" applyNumberFormat="1" applyFont="1" applyBorder="1" applyAlignment="1">
      <alignment vertical="center" wrapText="1"/>
    </xf>
    <xf numFmtId="164" fontId="51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horizontal="left" vertical="center" wrapText="1" indent="5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164" fontId="50" fillId="33" borderId="13" xfId="0" applyNumberFormat="1" applyFont="1" applyFill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1" fillId="33" borderId="15" xfId="0" applyNumberFormat="1" applyFont="1" applyFill="1" applyBorder="1" applyAlignment="1">
      <alignment vertical="center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0" fillId="0" borderId="17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50" fillId="0" borderId="0" xfId="0" applyNumberFormat="1" applyFont="1" applyAlignment="1">
      <alignment/>
    </xf>
    <xf numFmtId="164" fontId="51" fillId="33" borderId="18" xfId="0" applyNumberFormat="1" applyFont="1" applyFill="1" applyBorder="1" applyAlignment="1">
      <alignment horizontal="center" vertical="center"/>
    </xf>
    <xf numFmtId="164" fontId="51" fillId="33" borderId="11" xfId="0" applyNumberFormat="1" applyFont="1" applyFill="1" applyBorder="1" applyAlignment="1">
      <alignment horizontal="center" vertical="center"/>
    </xf>
    <xf numFmtId="164" fontId="50" fillId="0" borderId="17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vertical="center"/>
    </xf>
    <xf numFmtId="164" fontId="51" fillId="0" borderId="12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left" vertical="center" indent="5"/>
    </xf>
    <xf numFmtId="164" fontId="50" fillId="0" borderId="12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left" vertical="center" indent="1"/>
    </xf>
    <xf numFmtId="164" fontId="50" fillId="34" borderId="13" xfId="0" applyNumberFormat="1" applyFont="1" applyFill="1" applyBorder="1" applyAlignment="1">
      <alignment vertical="center"/>
    </xf>
    <xf numFmtId="164" fontId="51" fillId="0" borderId="12" xfId="0" applyNumberFormat="1" applyFont="1" applyBorder="1" applyAlignment="1">
      <alignment horizontal="left" vertical="center" indent="1"/>
    </xf>
    <xf numFmtId="164" fontId="51" fillId="0" borderId="12" xfId="0" applyNumberFormat="1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/>
    </xf>
    <xf numFmtId="0" fontId="51" fillId="0" borderId="19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164" fontId="51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164" fontId="50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 indent="3"/>
    </xf>
    <xf numFmtId="0" fontId="50" fillId="0" borderId="13" xfId="0" applyFont="1" applyBorder="1" applyAlignment="1">
      <alignment/>
    </xf>
    <xf numFmtId="164" fontId="50" fillId="0" borderId="13" xfId="0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164" fontId="50" fillId="0" borderId="23" xfId="0" applyNumberFormat="1" applyFont="1" applyBorder="1" applyAlignment="1">
      <alignment horizontal="right" vertical="center"/>
    </xf>
    <xf numFmtId="0" fontId="51" fillId="0" borderId="2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164" fontId="51" fillId="0" borderId="26" xfId="0" applyNumberFormat="1" applyFont="1" applyBorder="1" applyAlignment="1">
      <alignment horizontal="right" vertical="center"/>
    </xf>
    <xf numFmtId="0" fontId="51" fillId="0" borderId="20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horizontal="justify" vertical="center" wrapText="1"/>
    </xf>
    <xf numFmtId="164" fontId="51" fillId="0" borderId="17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right" vertical="center" wrapText="1"/>
    </xf>
    <xf numFmtId="0" fontId="51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 indent="2"/>
    </xf>
    <xf numFmtId="0" fontId="50" fillId="0" borderId="1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 indent="2"/>
    </xf>
    <xf numFmtId="164" fontId="50" fillId="0" borderId="22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164" fontId="50" fillId="0" borderId="11" xfId="0" applyNumberFormat="1" applyFont="1" applyBorder="1" applyAlignment="1">
      <alignment vertical="center"/>
    </xf>
    <xf numFmtId="0" fontId="50" fillId="0" borderId="0" xfId="0" applyFont="1" applyAlignment="1">
      <alignment horizontal="right"/>
    </xf>
    <xf numFmtId="164" fontId="50" fillId="0" borderId="13" xfId="0" applyNumberFormat="1" applyFont="1" applyBorder="1" applyAlignment="1">
      <alignment horizontal="center" vertical="center"/>
    </xf>
    <xf numFmtId="164" fontId="50" fillId="0" borderId="12" xfId="0" applyNumberFormat="1" applyFont="1" applyBorder="1" applyAlignment="1">
      <alignment horizontal="left" vertical="center" indent="3"/>
    </xf>
    <xf numFmtId="164" fontId="50" fillId="0" borderId="12" xfId="0" applyNumberFormat="1" applyFont="1" applyBorder="1" applyAlignment="1">
      <alignment horizontal="left" vertical="center" wrapText="1" indent="3"/>
    </xf>
    <xf numFmtId="164" fontId="50" fillId="0" borderId="12" xfId="0" applyNumberFormat="1" applyFont="1" applyBorder="1" applyAlignment="1">
      <alignment horizontal="left" vertical="center"/>
    </xf>
    <xf numFmtId="164" fontId="51" fillId="0" borderId="13" xfId="0" applyNumberFormat="1" applyFont="1" applyBorder="1" applyAlignment="1">
      <alignment horizontal="right" vertical="center"/>
    </xf>
    <xf numFmtId="164" fontId="51" fillId="0" borderId="28" xfId="0" applyNumberFormat="1" applyFont="1" applyBorder="1" applyAlignment="1">
      <alignment horizontal="right" vertical="center"/>
    </xf>
    <xf numFmtId="164" fontId="50" fillId="0" borderId="23" xfId="0" applyNumberFormat="1" applyFont="1" applyBorder="1" applyAlignment="1">
      <alignment horizontal="left" vertical="center" indent="1"/>
    </xf>
    <xf numFmtId="164" fontId="50" fillId="0" borderId="12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left" vertical="center" wrapText="1"/>
    </xf>
    <xf numFmtId="0" fontId="55" fillId="0" borderId="12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 indent="1"/>
    </xf>
    <xf numFmtId="0" fontId="54" fillId="0" borderId="1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justify" vertical="center" wrapText="1"/>
    </xf>
    <xf numFmtId="0" fontId="50" fillId="0" borderId="20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164" fontId="50" fillId="0" borderId="12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/>
    </xf>
    <xf numFmtId="0" fontId="50" fillId="0" borderId="20" xfId="0" applyFont="1" applyFill="1" applyBorder="1" applyAlignment="1">
      <alignment horizontal="left" vertical="center" indent="3"/>
    </xf>
    <xf numFmtId="0" fontId="50" fillId="0" borderId="13" xfId="0" applyFont="1" applyFill="1" applyBorder="1" applyAlignment="1">
      <alignment/>
    </xf>
    <xf numFmtId="164" fontId="50" fillId="0" borderId="13" xfId="0" applyNumberFormat="1" applyFont="1" applyFill="1" applyBorder="1" applyAlignment="1">
      <alignment horizontal="right" vertical="center"/>
    </xf>
    <xf numFmtId="164" fontId="50" fillId="0" borderId="0" xfId="0" applyNumberFormat="1" applyFont="1" applyAlignment="1">
      <alignment horizontal="center"/>
    </xf>
    <xf numFmtId="43" fontId="50" fillId="0" borderId="13" xfId="49" applyFont="1" applyBorder="1" applyAlignment="1">
      <alignment horizontal="center" vertical="center"/>
    </xf>
    <xf numFmtId="43" fontId="50" fillId="0" borderId="13" xfId="49" applyFont="1" applyBorder="1" applyAlignment="1">
      <alignment horizontal="right" vertical="center"/>
    </xf>
    <xf numFmtId="43" fontId="50" fillId="0" borderId="12" xfId="49" applyFont="1" applyBorder="1" applyAlignment="1">
      <alignment vertical="center"/>
    </xf>
    <xf numFmtId="43" fontId="50" fillId="0" borderId="12" xfId="49" applyFont="1" applyBorder="1" applyAlignment="1">
      <alignment horizontal="right" vertical="center"/>
    </xf>
    <xf numFmtId="43" fontId="50" fillId="33" borderId="13" xfId="49" applyFont="1" applyFill="1" applyBorder="1" applyAlignment="1">
      <alignment horizontal="right" vertical="center"/>
    </xf>
    <xf numFmtId="43" fontId="50" fillId="33" borderId="13" xfId="49" applyFont="1" applyFill="1" applyBorder="1" applyAlignment="1">
      <alignment horizontal="center" vertical="center"/>
    </xf>
    <xf numFmtId="43" fontId="50" fillId="0" borderId="13" xfId="49" applyFont="1" applyBorder="1" applyAlignment="1">
      <alignment horizontal="justify" vertical="center"/>
    </xf>
    <xf numFmtId="43" fontId="50" fillId="0" borderId="22" xfId="49" applyFont="1" applyBorder="1" applyAlignment="1">
      <alignment horizontal="right" vertical="center"/>
    </xf>
    <xf numFmtId="43" fontId="51" fillId="0" borderId="13" xfId="49" applyFont="1" applyBorder="1" applyAlignment="1">
      <alignment horizontal="right" vertical="center"/>
    </xf>
    <xf numFmtId="43" fontId="50" fillId="0" borderId="11" xfId="49" applyFont="1" applyBorder="1" applyAlignment="1">
      <alignment horizontal="right" vertical="center"/>
    </xf>
    <xf numFmtId="43" fontId="50" fillId="0" borderId="11" xfId="49" applyFont="1" applyBorder="1" applyAlignment="1">
      <alignment horizontal="justify" vertical="center"/>
    </xf>
    <xf numFmtId="164" fontId="51" fillId="0" borderId="12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164" fontId="55" fillId="0" borderId="13" xfId="0" applyNumberFormat="1" applyFont="1" applyFill="1" applyBorder="1" applyAlignment="1">
      <alignment horizontal="right" vertical="center" wrapText="1"/>
    </xf>
    <xf numFmtId="168" fontId="50" fillId="0" borderId="13" xfId="49" applyNumberFormat="1" applyFont="1" applyBorder="1" applyAlignment="1">
      <alignment horizontal="right" vertical="center"/>
    </xf>
    <xf numFmtId="168" fontId="50" fillId="0" borderId="28" xfId="49" applyNumberFormat="1" applyFont="1" applyBorder="1" applyAlignment="1">
      <alignment horizontal="right" vertical="center"/>
    </xf>
    <xf numFmtId="168" fontId="50" fillId="0" borderId="13" xfId="49" applyNumberFormat="1" applyFont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/>
    </xf>
    <xf numFmtId="164" fontId="59" fillId="35" borderId="18" xfId="0" applyNumberFormat="1" applyFont="1" applyFill="1" applyBorder="1" applyAlignment="1">
      <alignment horizontal="center" vertical="center" wrapText="1"/>
    </xf>
    <xf numFmtId="164" fontId="59" fillId="35" borderId="11" xfId="0" applyNumberFormat="1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164" fontId="60" fillId="35" borderId="18" xfId="0" applyNumberFormat="1" applyFont="1" applyFill="1" applyBorder="1" applyAlignment="1">
      <alignment horizontal="center" vertical="center"/>
    </xf>
    <xf numFmtId="164" fontId="60" fillId="35" borderId="11" xfId="0" applyNumberFormat="1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29" xfId="0" applyFont="1" applyFill="1" applyBorder="1" applyAlignment="1">
      <alignment horizontal="center" vertical="center" wrapText="1"/>
    </xf>
    <xf numFmtId="2" fontId="50" fillId="0" borderId="13" xfId="49" applyNumberFormat="1" applyFont="1" applyBorder="1" applyAlignment="1">
      <alignment vertical="center" wrapText="1"/>
    </xf>
    <xf numFmtId="168" fontId="51" fillId="0" borderId="13" xfId="49" applyNumberFormat="1" applyFont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0" fillId="0" borderId="0" xfId="0" applyFont="1" applyAlignment="1">
      <alignment vertical="center" wrapText="1"/>
    </xf>
    <xf numFmtId="0" fontId="60" fillId="35" borderId="19" xfId="0" applyFont="1" applyFill="1" applyBorder="1" applyAlignment="1">
      <alignment horizontal="center" vertical="center"/>
    </xf>
    <xf numFmtId="0" fontId="60" fillId="35" borderId="30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27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31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164" fontId="57" fillId="0" borderId="30" xfId="0" applyNumberFormat="1" applyFont="1" applyBorder="1" applyAlignment="1">
      <alignment horizontal="left" vertical="top" wrapText="1"/>
    </xf>
    <xf numFmtId="164" fontId="59" fillId="35" borderId="17" xfId="0" applyNumberFormat="1" applyFont="1" applyFill="1" applyBorder="1" applyAlignment="1">
      <alignment horizontal="center" vertical="center" wrapText="1"/>
    </xf>
    <xf numFmtId="164" fontId="59" fillId="35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164" fontId="60" fillId="35" borderId="19" xfId="0" applyNumberFormat="1" applyFont="1" applyFill="1" applyBorder="1" applyAlignment="1">
      <alignment vertical="center"/>
    </xf>
    <xf numFmtId="164" fontId="60" fillId="35" borderId="27" xfId="0" applyNumberFormat="1" applyFont="1" applyFill="1" applyBorder="1" applyAlignment="1">
      <alignment vertical="center"/>
    </xf>
    <xf numFmtId="164" fontId="60" fillId="35" borderId="17" xfId="0" applyNumberFormat="1" applyFont="1" applyFill="1" applyBorder="1" applyAlignment="1">
      <alignment horizontal="center" vertical="center" wrapText="1"/>
    </xf>
    <xf numFmtId="164" fontId="60" fillId="35" borderId="10" xfId="0" applyNumberFormat="1" applyFont="1" applyFill="1" applyBorder="1" applyAlignment="1">
      <alignment horizontal="center" vertical="center" wrapText="1"/>
    </xf>
    <xf numFmtId="164" fontId="60" fillId="35" borderId="17" xfId="0" applyNumberFormat="1" applyFont="1" applyFill="1" applyBorder="1" applyAlignment="1">
      <alignment horizontal="center" vertical="center"/>
    </xf>
    <xf numFmtId="164" fontId="60" fillId="35" borderId="10" xfId="0" applyNumberFormat="1" applyFont="1" applyFill="1" applyBorder="1" applyAlignment="1">
      <alignment horizontal="center" vertical="center"/>
    </xf>
    <xf numFmtId="164" fontId="50" fillId="0" borderId="31" xfId="0" applyNumberFormat="1" applyFont="1" applyBorder="1" applyAlignment="1">
      <alignment vertical="center"/>
    </xf>
    <xf numFmtId="164" fontId="51" fillId="33" borderId="19" xfId="0" applyNumberFormat="1" applyFont="1" applyFill="1" applyBorder="1" applyAlignment="1">
      <alignment vertical="center"/>
    </xf>
    <xf numFmtId="164" fontId="51" fillId="33" borderId="27" xfId="0" applyNumberFormat="1" applyFont="1" applyFill="1" applyBorder="1" applyAlignment="1">
      <alignment vertical="center"/>
    </xf>
    <xf numFmtId="164" fontId="51" fillId="33" borderId="17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164" fontId="51" fillId="33" borderId="17" xfId="0" applyNumberFormat="1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4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vertical="center"/>
    </xf>
    <xf numFmtId="0" fontId="60" fillId="35" borderId="27" xfId="0" applyFont="1" applyFill="1" applyBorder="1" applyAlignment="1">
      <alignment vertical="center"/>
    </xf>
    <xf numFmtId="0" fontId="60" fillId="35" borderId="17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31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60" fillId="35" borderId="32" xfId="0" applyFont="1" applyFill="1" applyBorder="1" applyAlignment="1">
      <alignment horizontal="center" vertical="center"/>
    </xf>
    <xf numFmtId="0" fontId="60" fillId="35" borderId="33" xfId="0" applyFont="1" applyFill="1" applyBorder="1" applyAlignment="1">
      <alignment horizontal="center" vertical="center"/>
    </xf>
    <xf numFmtId="0" fontId="60" fillId="35" borderId="34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 wrapText="1"/>
    </xf>
    <xf numFmtId="0" fontId="60" fillId="35" borderId="30" xfId="0" applyFont="1" applyFill="1" applyBorder="1" applyAlignment="1">
      <alignment horizontal="center" vertical="center" wrapText="1"/>
    </xf>
    <xf numFmtId="0" fontId="60" fillId="35" borderId="18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60" fillId="35" borderId="31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center"/>
    </xf>
    <xf numFmtId="0" fontId="60" fillId="36" borderId="30" xfId="0" applyFont="1" applyFill="1" applyBorder="1" applyAlignment="1">
      <alignment horizontal="center" vertical="center"/>
    </xf>
    <xf numFmtId="0" fontId="60" fillId="36" borderId="3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31" sqref="B3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73" t="s">
        <v>120</v>
      </c>
      <c r="C2" s="174"/>
      <c r="D2" s="174"/>
      <c r="E2" s="174"/>
      <c r="F2" s="174"/>
      <c r="G2" s="175"/>
    </row>
    <row r="3" spans="2:7" ht="12.75">
      <c r="B3" s="176" t="s">
        <v>0</v>
      </c>
      <c r="C3" s="177"/>
      <c r="D3" s="177"/>
      <c r="E3" s="177"/>
      <c r="F3" s="177"/>
      <c r="G3" s="178"/>
    </row>
    <row r="4" spans="2:7" ht="12.75">
      <c r="B4" s="176" t="s">
        <v>450</v>
      </c>
      <c r="C4" s="177"/>
      <c r="D4" s="177"/>
      <c r="E4" s="177"/>
      <c r="F4" s="177"/>
      <c r="G4" s="178"/>
    </row>
    <row r="5" spans="2:7" ht="13.5" thickBot="1">
      <c r="B5" s="179" t="s">
        <v>1</v>
      </c>
      <c r="C5" s="180"/>
      <c r="D5" s="180"/>
      <c r="E5" s="180"/>
      <c r="F5" s="180"/>
      <c r="G5" s="181"/>
    </row>
    <row r="6" spans="2:7" ht="26.25" thickBot="1">
      <c r="B6" s="3" t="s">
        <v>2</v>
      </c>
      <c r="C6" s="4">
        <v>2021</v>
      </c>
      <c r="D6" s="4" t="s">
        <v>451</v>
      </c>
      <c r="E6" s="5" t="s">
        <v>2</v>
      </c>
      <c r="F6" s="4" t="s">
        <v>452</v>
      </c>
      <c r="G6" s="4" t="s">
        <v>451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8" ht="12.75">
      <c r="B9" s="10" t="s">
        <v>7</v>
      </c>
      <c r="C9" s="9">
        <f>C10+C11+C12+C13+C14+C15+C16</f>
        <v>363870</v>
      </c>
      <c r="D9" s="9">
        <f>D10+D11+D12+D13+D14+D15+D16</f>
        <v>309942</v>
      </c>
      <c r="E9" s="11" t="s">
        <v>8</v>
      </c>
      <c r="F9" s="9">
        <f>F10+F11+F12+F13+F14+F15+F16+F17+F18</f>
        <v>25189.489999999998</v>
      </c>
      <c r="G9" s="9">
        <v>57595</v>
      </c>
      <c r="H9" s="55"/>
    </row>
    <row r="10" spans="2:7" ht="12.75">
      <c r="B10" s="12" t="s">
        <v>9</v>
      </c>
      <c r="C10" s="9">
        <v>363870</v>
      </c>
      <c r="D10" s="9">
        <v>309942</v>
      </c>
      <c r="E10" s="13" t="s">
        <v>10</v>
      </c>
      <c r="F10" s="9">
        <v>844.47</v>
      </c>
      <c r="G10" s="9">
        <v>844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11539.02</v>
      </c>
      <c r="G11" s="9">
        <v>11539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8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  <c r="H13" s="55"/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/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12806</v>
      </c>
      <c r="G16" s="9">
        <v>45212</v>
      </c>
    </row>
    <row r="17" spans="2:7" ht="12.75">
      <c r="B17" s="10" t="s">
        <v>23</v>
      </c>
      <c r="C17" s="9">
        <f>C19+C20</f>
        <v>29676.989999999998</v>
      </c>
      <c r="D17" s="9">
        <v>29677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14681.99</v>
      </c>
      <c r="D19" s="9">
        <v>14682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14995</v>
      </c>
      <c r="D20" s="9">
        <v>14995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393546.99</v>
      </c>
      <c r="D47" s="9">
        <f>D9+D17+D25+D31+D37+D38+D41</f>
        <v>339619</v>
      </c>
      <c r="E47" s="8" t="s">
        <v>82</v>
      </c>
      <c r="F47" s="9">
        <f>F9+F19+F23+F26+F27+F31+F38+F42</f>
        <v>25189.489999999998</v>
      </c>
      <c r="G47" s="9">
        <f>G9+G19+G23+G26+G27+G31+G38+G42</f>
        <v>57595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258255.68</v>
      </c>
      <c r="D50" s="9">
        <v>258256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3324187.46</v>
      </c>
      <c r="D52" s="9">
        <v>3324187.46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1041714.78</v>
      </c>
      <c r="D53" s="9">
        <v>1041715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25189.489999999998</v>
      </c>
      <c r="G59" s="9">
        <f>G47+G57</f>
        <v>57595</v>
      </c>
    </row>
    <row r="60" spans="2:7" ht="25.5">
      <c r="B60" s="6" t="s">
        <v>102</v>
      </c>
      <c r="C60" s="9">
        <f>SUM(C50:C58)</f>
        <v>4624157.92</v>
      </c>
      <c r="D60" s="9">
        <f>SUM(D50:D58)</f>
        <v>4624158.46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5017704.91</v>
      </c>
      <c r="D62" s="9">
        <f>D47+D60</f>
        <v>4963777.46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4992516</v>
      </c>
      <c r="G68" s="9">
        <f>SUM(G69:G73)</f>
        <v>4906181.97</v>
      </c>
    </row>
    <row r="69" spans="2:7" ht="12.75">
      <c r="B69" s="10"/>
      <c r="C69" s="9"/>
      <c r="D69" s="9"/>
      <c r="E69" s="11" t="s">
        <v>110</v>
      </c>
      <c r="F69" s="9">
        <v>86334</v>
      </c>
      <c r="G69" s="9">
        <v>102136</v>
      </c>
    </row>
    <row r="70" spans="2:7" ht="12.75">
      <c r="B70" s="10"/>
      <c r="C70" s="9"/>
      <c r="D70" s="9"/>
      <c r="E70" s="11" t="s">
        <v>111</v>
      </c>
      <c r="F70" s="9">
        <v>296423</v>
      </c>
      <c r="G70" s="9">
        <v>194287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4609759</v>
      </c>
      <c r="G73" s="9">
        <v>4609758.97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4992516</v>
      </c>
      <c r="G79" s="9">
        <f>G63+G68+G75</f>
        <v>4906181.97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5017705.49</v>
      </c>
      <c r="G81" s="9">
        <f>G59+G79</f>
        <v>4963776.97</v>
      </c>
    </row>
    <row r="82" spans="2:7" ht="13.5" thickBot="1">
      <c r="B82" s="16"/>
      <c r="C82" s="17"/>
      <c r="D82" s="17"/>
      <c r="E82" s="18"/>
      <c r="F82" s="19"/>
      <c r="G82" s="19"/>
    </row>
    <row r="83" ht="13.5">
      <c r="B83" s="21" t="s">
        <v>121</v>
      </c>
    </row>
    <row r="85" ht="42" customHeight="1">
      <c r="F85" s="135"/>
    </row>
    <row r="86" ht="38.25" customHeight="1">
      <c r="B86" s="20"/>
    </row>
    <row r="87" spans="2:5" ht="12.75">
      <c r="B87" s="2" t="s">
        <v>122</v>
      </c>
      <c r="E87" s="2" t="s">
        <v>123</v>
      </c>
    </row>
    <row r="88" spans="2:5" ht="13.5">
      <c r="B88" s="171" t="s">
        <v>449</v>
      </c>
      <c r="E88" s="2" t="s">
        <v>124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" sqref="B5:I5"/>
    </sheetView>
  </sheetViews>
  <sheetFormatPr defaultColWidth="11.421875" defaultRowHeight="15"/>
  <cols>
    <col min="1" max="1" width="5.00390625" style="22" customWidth="1"/>
    <col min="2" max="2" width="43.00390625" style="22" customWidth="1"/>
    <col min="3" max="3" width="12.8515625" style="22" customWidth="1"/>
    <col min="4" max="4" width="13.28125" style="22" customWidth="1"/>
    <col min="5" max="5" width="15.00390625" style="22" customWidth="1"/>
    <col min="6" max="6" width="16.57421875" style="22" customWidth="1"/>
    <col min="7" max="7" width="13.421875" style="22" customWidth="1"/>
    <col min="8" max="8" width="14.00390625" style="22" customWidth="1"/>
    <col min="9" max="9" width="15.00390625" style="22" customWidth="1"/>
    <col min="10" max="16384" width="11.421875" style="22" customWidth="1"/>
  </cols>
  <sheetData>
    <row r="1" ht="13.5" thickBot="1"/>
    <row r="2" spans="2:9" ht="13.5" thickBot="1">
      <c r="B2" s="182" t="s">
        <v>120</v>
      </c>
      <c r="C2" s="183"/>
      <c r="D2" s="183"/>
      <c r="E2" s="183"/>
      <c r="F2" s="183"/>
      <c r="G2" s="183"/>
      <c r="H2" s="183"/>
      <c r="I2" s="184"/>
    </row>
    <row r="3" spans="2:9" ht="13.5" thickBot="1">
      <c r="B3" s="185" t="s">
        <v>125</v>
      </c>
      <c r="C3" s="186"/>
      <c r="D3" s="186"/>
      <c r="E3" s="186"/>
      <c r="F3" s="186"/>
      <c r="G3" s="186"/>
      <c r="H3" s="186"/>
      <c r="I3" s="187"/>
    </row>
    <row r="4" spans="2:9" ht="13.5" thickBot="1">
      <c r="B4" s="185" t="s">
        <v>455</v>
      </c>
      <c r="C4" s="186"/>
      <c r="D4" s="186"/>
      <c r="E4" s="186"/>
      <c r="F4" s="186"/>
      <c r="G4" s="186"/>
      <c r="H4" s="186"/>
      <c r="I4" s="187"/>
    </row>
    <row r="5" spans="2:9" ht="13.5" thickBot="1">
      <c r="B5" s="185" t="s">
        <v>1</v>
      </c>
      <c r="C5" s="186"/>
      <c r="D5" s="186"/>
      <c r="E5" s="186"/>
      <c r="F5" s="186"/>
      <c r="G5" s="186"/>
      <c r="H5" s="186"/>
      <c r="I5" s="187"/>
    </row>
    <row r="6" spans="2:9" ht="76.5">
      <c r="B6" s="153" t="s">
        <v>126</v>
      </c>
      <c r="C6" s="153" t="s">
        <v>453</v>
      </c>
      <c r="D6" s="153" t="s">
        <v>127</v>
      </c>
      <c r="E6" s="153" t="s">
        <v>128</v>
      </c>
      <c r="F6" s="153" t="s">
        <v>129</v>
      </c>
      <c r="G6" s="153" t="s">
        <v>130</v>
      </c>
      <c r="H6" s="153" t="s">
        <v>131</v>
      </c>
      <c r="I6" s="153" t="s">
        <v>132</v>
      </c>
    </row>
    <row r="7" spans="2:9" ht="13.5" thickBot="1">
      <c r="B7" s="154" t="s">
        <v>133</v>
      </c>
      <c r="C7" s="154" t="s">
        <v>134</v>
      </c>
      <c r="D7" s="154" t="s">
        <v>135</v>
      </c>
      <c r="E7" s="154" t="s">
        <v>136</v>
      </c>
      <c r="F7" s="154" t="s">
        <v>137</v>
      </c>
      <c r="G7" s="154" t="s">
        <v>138</v>
      </c>
      <c r="H7" s="154" t="s">
        <v>139</v>
      </c>
      <c r="I7" s="154" t="s">
        <v>140</v>
      </c>
    </row>
    <row r="8" spans="2:9" ht="12.75" customHeight="1">
      <c r="B8" s="23" t="s">
        <v>141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142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143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ht="12.75">
      <c r="B11" s="25" t="s">
        <v>144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25" t="s">
        <v>145</v>
      </c>
      <c r="C12" s="26">
        <v>0</v>
      </c>
      <c r="D12" s="26">
        <v>0</v>
      </c>
      <c r="E12" s="26">
        <v>0</v>
      </c>
      <c r="F12" s="26"/>
      <c r="G12" s="26">
        <f>C12+D12+E12+F12</f>
        <v>0</v>
      </c>
      <c r="H12" s="26">
        <v>0</v>
      </c>
      <c r="I12" s="26">
        <v>0</v>
      </c>
    </row>
    <row r="13" spans="2:9" ht="12.75" customHeight="1">
      <c r="B13" s="23" t="s">
        <v>146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147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ht="12.75">
      <c r="B15" s="25" t="s">
        <v>148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25" t="s">
        <v>149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23" t="s">
        <v>150</v>
      </c>
      <c r="C17" s="24">
        <v>57595</v>
      </c>
      <c r="D17" s="27">
        <v>0</v>
      </c>
      <c r="E17" s="27">
        <v>0</v>
      </c>
      <c r="F17" s="27">
        <v>0</v>
      </c>
      <c r="G17" s="149">
        <v>25189</v>
      </c>
      <c r="H17" s="27"/>
      <c r="I17" s="27"/>
    </row>
    <row r="18" spans="2:9" ht="12.75">
      <c r="B18" s="28"/>
      <c r="C18" s="26"/>
      <c r="D18" s="26"/>
      <c r="E18" s="26"/>
      <c r="F18" s="26"/>
      <c r="G18" s="26"/>
      <c r="H18" s="26"/>
      <c r="I18" s="26"/>
    </row>
    <row r="19" spans="2:9" ht="12.75" customHeight="1">
      <c r="B19" s="29" t="s">
        <v>151</v>
      </c>
      <c r="C19" s="24">
        <f>C8+C17</f>
        <v>57595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25189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152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8" t="s">
        <v>153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8" t="s">
        <v>154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8" t="s">
        <v>155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0"/>
      <c r="C25" s="31"/>
      <c r="D25" s="31"/>
      <c r="E25" s="31"/>
      <c r="F25" s="31"/>
      <c r="G25" s="31"/>
      <c r="H25" s="31"/>
      <c r="I25" s="31"/>
    </row>
    <row r="26" spans="2:9" ht="25.5">
      <c r="B26" s="29" t="s">
        <v>156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8" t="s">
        <v>157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8" t="s">
        <v>158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8" t="s">
        <v>159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2"/>
      <c r="C30" s="33"/>
      <c r="D30" s="33"/>
      <c r="E30" s="33"/>
      <c r="F30" s="33"/>
      <c r="G30" s="33"/>
      <c r="H30" s="33"/>
      <c r="I30" s="33"/>
    </row>
    <row r="31" spans="2:9" ht="23.25" customHeight="1">
      <c r="B31" s="188" t="s">
        <v>160</v>
      </c>
      <c r="C31" s="188"/>
      <c r="D31" s="188"/>
      <c r="E31" s="188"/>
      <c r="F31" s="188"/>
      <c r="G31" s="188"/>
      <c r="H31" s="188"/>
      <c r="I31" s="188"/>
    </row>
    <row r="32" spans="2:9" ht="12.75">
      <c r="B32" s="34" t="s">
        <v>161</v>
      </c>
      <c r="C32" s="35"/>
      <c r="D32" s="36"/>
      <c r="E32" s="36"/>
      <c r="F32" s="36"/>
      <c r="G32" s="36"/>
      <c r="H32" s="36"/>
      <c r="I32" s="36"/>
    </row>
    <row r="33" spans="2:9" ht="73.5" customHeight="1" thickBot="1">
      <c r="B33" s="37"/>
      <c r="C33" s="35"/>
      <c r="D33" s="35"/>
      <c r="E33" s="35"/>
      <c r="F33" s="35"/>
      <c r="G33" s="35"/>
      <c r="H33" s="35"/>
      <c r="I33" s="35"/>
    </row>
    <row r="34" spans="2:9" ht="38.25" customHeight="1">
      <c r="B34" s="189" t="s">
        <v>162</v>
      </c>
      <c r="C34" s="189" t="s">
        <v>163</v>
      </c>
      <c r="D34" s="189" t="s">
        <v>164</v>
      </c>
      <c r="E34" s="155" t="s">
        <v>165</v>
      </c>
      <c r="F34" s="189" t="s">
        <v>166</v>
      </c>
      <c r="G34" s="155" t="s">
        <v>167</v>
      </c>
      <c r="H34" s="35"/>
      <c r="I34" s="35"/>
    </row>
    <row r="35" spans="2:9" ht="15.75" customHeight="1" thickBot="1">
      <c r="B35" s="190"/>
      <c r="C35" s="190"/>
      <c r="D35" s="190"/>
      <c r="E35" s="156" t="s">
        <v>168</v>
      </c>
      <c r="F35" s="190"/>
      <c r="G35" s="156" t="s">
        <v>169</v>
      </c>
      <c r="H35" s="35"/>
      <c r="I35" s="35"/>
    </row>
    <row r="36" spans="2:9" ht="12.75">
      <c r="B36" s="38" t="s">
        <v>170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5"/>
      <c r="I36" s="35"/>
    </row>
    <row r="37" spans="2:9" ht="12.75">
      <c r="B37" s="28" t="s">
        <v>171</v>
      </c>
      <c r="C37" s="26"/>
      <c r="D37" s="26"/>
      <c r="E37" s="26"/>
      <c r="F37" s="26"/>
      <c r="G37" s="26"/>
      <c r="H37" s="35"/>
      <c r="I37" s="35"/>
    </row>
    <row r="38" spans="2:9" ht="12.75">
      <c r="B38" s="28" t="s">
        <v>172</v>
      </c>
      <c r="C38" s="26"/>
      <c r="D38" s="26"/>
      <c r="E38" s="26"/>
      <c r="F38" s="26"/>
      <c r="G38" s="26"/>
      <c r="H38" s="35"/>
      <c r="I38" s="35"/>
    </row>
    <row r="39" spans="2:9" ht="13.5" thickBot="1">
      <c r="B39" s="39" t="s">
        <v>173</v>
      </c>
      <c r="C39" s="40"/>
      <c r="D39" s="40"/>
      <c r="E39" s="40"/>
      <c r="F39" s="40"/>
      <c r="G39" s="40"/>
      <c r="H39" s="35"/>
      <c r="I39" s="35"/>
    </row>
    <row r="40" spans="2:5" ht="13.5">
      <c r="B40" s="21" t="s">
        <v>121</v>
      </c>
      <c r="C40" s="2"/>
      <c r="D40" s="2"/>
      <c r="E40" s="1"/>
    </row>
    <row r="41" spans="2:5" ht="82.5" customHeight="1">
      <c r="B41" s="1"/>
      <c r="C41" s="2"/>
      <c r="D41" s="2"/>
      <c r="E41" s="1"/>
    </row>
    <row r="42" spans="2:5" ht="90.75" customHeight="1">
      <c r="B42" s="20"/>
      <c r="C42" s="2"/>
      <c r="D42" s="2"/>
      <c r="E42" s="1"/>
    </row>
    <row r="43" spans="2:5" ht="12.75">
      <c r="B43" s="2" t="s">
        <v>122</v>
      </c>
      <c r="C43" s="2"/>
      <c r="D43" s="2"/>
      <c r="E43" s="2" t="s">
        <v>123</v>
      </c>
    </row>
    <row r="44" spans="2:5" ht="25.5">
      <c r="B44" s="171" t="s">
        <v>449</v>
      </c>
      <c r="C44" s="2"/>
      <c r="D44" s="2"/>
      <c r="E44" s="2" t="s">
        <v>124</v>
      </c>
    </row>
    <row r="45" spans="2:5" ht="12.75">
      <c r="B45" s="1"/>
      <c r="C45" s="2"/>
      <c r="D45" s="2"/>
      <c r="E45" s="1"/>
    </row>
    <row r="46" spans="2:5" ht="12.75">
      <c r="B46" s="1"/>
      <c r="C46" s="2"/>
      <c r="D46" s="2"/>
      <c r="E46" s="1"/>
    </row>
    <row r="47" spans="2:5" ht="12.75">
      <c r="B47" s="1"/>
      <c r="C47" s="2"/>
      <c r="D47" s="2"/>
      <c r="E47" s="1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zoomScalePageLayoutView="0" workbookViewId="0" topLeftCell="A1">
      <selection activeCell="G13" sqref="G1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82" t="s">
        <v>120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15.75" thickBot="1">
      <c r="B3" s="185" t="s">
        <v>407</v>
      </c>
      <c r="C3" s="186"/>
      <c r="D3" s="186"/>
      <c r="E3" s="186"/>
      <c r="F3" s="186"/>
      <c r="G3" s="186"/>
      <c r="H3" s="186"/>
      <c r="I3" s="186"/>
      <c r="J3" s="186"/>
      <c r="K3" s="186"/>
      <c r="L3" s="187"/>
    </row>
    <row r="4" spans="2:12" ht="15.75" thickBot="1">
      <c r="B4" s="185" t="s">
        <v>454</v>
      </c>
      <c r="C4" s="186"/>
      <c r="D4" s="186"/>
      <c r="E4" s="186"/>
      <c r="F4" s="186"/>
      <c r="G4" s="186"/>
      <c r="H4" s="186"/>
      <c r="I4" s="186"/>
      <c r="J4" s="186"/>
      <c r="K4" s="186"/>
      <c r="L4" s="187"/>
    </row>
    <row r="5" spans="2:12" ht="15.75" thickBot="1">
      <c r="B5" s="185" t="s">
        <v>1</v>
      </c>
      <c r="C5" s="186"/>
      <c r="D5" s="186"/>
      <c r="E5" s="186"/>
      <c r="F5" s="186"/>
      <c r="G5" s="186"/>
      <c r="H5" s="186"/>
      <c r="I5" s="186"/>
      <c r="J5" s="186"/>
      <c r="K5" s="186"/>
      <c r="L5" s="187"/>
    </row>
    <row r="6" spans="2:12" ht="102">
      <c r="B6" s="157" t="s">
        <v>408</v>
      </c>
      <c r="C6" s="158" t="s">
        <v>409</v>
      </c>
      <c r="D6" s="158" t="s">
        <v>410</v>
      </c>
      <c r="E6" s="158" t="s">
        <v>411</v>
      </c>
      <c r="F6" s="158" t="s">
        <v>412</v>
      </c>
      <c r="G6" s="158" t="s">
        <v>413</v>
      </c>
      <c r="H6" s="158" t="s">
        <v>414</v>
      </c>
      <c r="I6" s="158" t="s">
        <v>415</v>
      </c>
      <c r="J6" s="158" t="s">
        <v>416</v>
      </c>
      <c r="K6" s="158" t="s">
        <v>417</v>
      </c>
      <c r="L6" s="158" t="s">
        <v>418</v>
      </c>
    </row>
    <row r="7" spans="2:12" ht="15.75" thickBot="1">
      <c r="B7" s="154" t="s">
        <v>133</v>
      </c>
      <c r="C7" s="154" t="s">
        <v>134</v>
      </c>
      <c r="D7" s="154" t="s">
        <v>135</v>
      </c>
      <c r="E7" s="154" t="s">
        <v>136</v>
      </c>
      <c r="F7" s="154" t="s">
        <v>137</v>
      </c>
      <c r="G7" s="154" t="s">
        <v>419</v>
      </c>
      <c r="H7" s="154" t="s">
        <v>139</v>
      </c>
      <c r="I7" s="154" t="s">
        <v>140</v>
      </c>
      <c r="J7" s="154" t="s">
        <v>420</v>
      </c>
      <c r="K7" s="154" t="s">
        <v>421</v>
      </c>
      <c r="L7" s="154" t="s">
        <v>422</v>
      </c>
    </row>
    <row r="8" spans="2:12" ht="15">
      <c r="B8" s="121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2:12" ht="25.5">
      <c r="B9" s="123" t="s">
        <v>423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124" t="s">
        <v>424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124" t="s">
        <v>425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124" t="s">
        <v>426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124" t="s">
        <v>427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125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15">
      <c r="B15" s="123" t="s">
        <v>428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124" t="s">
        <v>429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124" t="s">
        <v>430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124" t="s">
        <v>431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124" t="s">
        <v>432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125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123" t="s">
        <v>433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6" spans="4:8" ht="15">
      <c r="D26" s="170" t="s">
        <v>122</v>
      </c>
      <c r="E26" s="170"/>
      <c r="F26" s="170"/>
      <c r="G26" s="170"/>
      <c r="H26" s="170" t="s">
        <v>123</v>
      </c>
    </row>
    <row r="27" spans="3:9" ht="38.25" customHeight="1">
      <c r="C27" s="191" t="s">
        <v>449</v>
      </c>
      <c r="D27" s="191"/>
      <c r="E27" s="191"/>
      <c r="F27" s="170"/>
      <c r="G27" s="192" t="s">
        <v>124</v>
      </c>
      <c r="H27" s="192"/>
      <c r="I27" s="192"/>
    </row>
  </sheetData>
  <sheetProtection/>
  <mergeCells count="6">
    <mergeCell ref="B2:L2"/>
    <mergeCell ref="B3:L3"/>
    <mergeCell ref="B4:L4"/>
    <mergeCell ref="B5:L5"/>
    <mergeCell ref="C27:E27"/>
    <mergeCell ref="G27:I27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0"/>
  <sheetViews>
    <sheetView zoomScalePageLayoutView="0" workbookViewId="0" topLeftCell="A1">
      <pane ySplit="8" topLeftCell="A51" activePane="bottomLeft" state="frozen"/>
      <selection pane="topLeft" activeCell="A1" sqref="A1"/>
      <selection pane="bottomLeft" activeCell="D61" sqref="D6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73" t="s">
        <v>120</v>
      </c>
      <c r="C2" s="174"/>
      <c r="D2" s="174"/>
      <c r="E2" s="175"/>
    </row>
    <row r="3" spans="2:5" ht="12.75">
      <c r="B3" s="206" t="s">
        <v>174</v>
      </c>
      <c r="C3" s="207"/>
      <c r="D3" s="207"/>
      <c r="E3" s="208"/>
    </row>
    <row r="4" spans="2:5" ht="12.75">
      <c r="B4" s="206" t="s">
        <v>454</v>
      </c>
      <c r="C4" s="207"/>
      <c r="D4" s="207"/>
      <c r="E4" s="208"/>
    </row>
    <row r="5" spans="2:5" ht="13.5" thickBot="1">
      <c r="B5" s="209" t="s">
        <v>1</v>
      </c>
      <c r="C5" s="210"/>
      <c r="D5" s="210"/>
      <c r="E5" s="211"/>
    </row>
    <row r="6" spans="2:5" ht="13.5" thickBot="1">
      <c r="B6" s="41"/>
      <c r="C6" s="41"/>
      <c r="D6" s="41"/>
      <c r="E6" s="41"/>
    </row>
    <row r="7" spans="2:5" ht="12.75">
      <c r="B7" s="212" t="s">
        <v>2</v>
      </c>
      <c r="C7" s="159" t="s">
        <v>175</v>
      </c>
      <c r="D7" s="214" t="s">
        <v>176</v>
      </c>
      <c r="E7" s="159" t="s">
        <v>177</v>
      </c>
    </row>
    <row r="8" spans="2:5" ht="13.5" thickBot="1">
      <c r="B8" s="213"/>
      <c r="C8" s="160" t="s">
        <v>178</v>
      </c>
      <c r="D8" s="215"/>
      <c r="E8" s="160" t="s">
        <v>179</v>
      </c>
    </row>
    <row r="9" spans="2:5" ht="12.75">
      <c r="B9" s="42" t="s">
        <v>180</v>
      </c>
      <c r="C9" s="43">
        <f>SUM(C10:C12)</f>
        <v>4089932</v>
      </c>
      <c r="D9" s="43">
        <f>SUM(D10:D12)</f>
        <v>998184</v>
      </c>
      <c r="E9" s="43">
        <f>SUM(E10:E12)</f>
        <v>998184</v>
      </c>
    </row>
    <row r="10" spans="2:5" ht="12.75">
      <c r="B10" s="44" t="s">
        <v>181</v>
      </c>
      <c r="C10" s="45">
        <v>4089932</v>
      </c>
      <c r="D10" s="45">
        <v>998184</v>
      </c>
      <c r="E10" s="45">
        <f>D10</f>
        <v>998184</v>
      </c>
    </row>
    <row r="11" spans="2:5" ht="12.75">
      <c r="B11" s="44" t="s">
        <v>182</v>
      </c>
      <c r="C11" s="168">
        <v>0</v>
      </c>
      <c r="D11" s="168">
        <f>C11</f>
        <v>0</v>
      </c>
      <c r="E11" s="168">
        <f>D11</f>
        <v>0</v>
      </c>
    </row>
    <row r="12" spans="2:5" ht="12.75">
      <c r="B12" s="44" t="s">
        <v>183</v>
      </c>
      <c r="C12" s="168">
        <v>0</v>
      </c>
      <c r="D12" s="168">
        <v>0</v>
      </c>
      <c r="E12" s="168">
        <f>D12</f>
        <v>0</v>
      </c>
    </row>
    <row r="13" spans="2:5" ht="12.75">
      <c r="B13" s="42"/>
      <c r="C13" s="45"/>
      <c r="D13" s="45"/>
      <c r="E13" s="45"/>
    </row>
    <row r="14" spans="2:5" ht="15">
      <c r="B14" s="42" t="s">
        <v>184</v>
      </c>
      <c r="C14" s="43">
        <f>SUM(C15:C15)</f>
        <v>4089932</v>
      </c>
      <c r="D14" s="43">
        <f>SUM(D15:D15)</f>
        <v>911850</v>
      </c>
      <c r="E14" s="43">
        <f>SUM(E15:E15)</f>
        <v>911850</v>
      </c>
    </row>
    <row r="15" spans="2:5" ht="12.75">
      <c r="B15" s="44" t="s">
        <v>185</v>
      </c>
      <c r="C15" s="45">
        <v>4089932</v>
      </c>
      <c r="D15" s="45">
        <v>911850</v>
      </c>
      <c r="E15" s="45">
        <f>D15</f>
        <v>911850</v>
      </c>
    </row>
    <row r="16" ht="12.75">
      <c r="B16" s="44" t="s">
        <v>186</v>
      </c>
    </row>
    <row r="17" spans="2:5" ht="12.75">
      <c r="B17" s="46"/>
      <c r="C17" s="45"/>
      <c r="D17" s="45"/>
      <c r="E17" s="45"/>
    </row>
    <row r="18" spans="2:5" ht="12.75">
      <c r="B18" s="42" t="s">
        <v>187</v>
      </c>
      <c r="C18" s="47"/>
      <c r="D18" s="43">
        <f>SUM(D19:D20)</f>
        <v>0</v>
      </c>
      <c r="E18" s="43">
        <f>SUM(E19:E20)</f>
        <v>0</v>
      </c>
    </row>
    <row r="19" spans="2:5" ht="12.75">
      <c r="B19" s="44" t="s">
        <v>188</v>
      </c>
      <c r="C19" s="47"/>
      <c r="D19" s="45"/>
      <c r="E19" s="45"/>
    </row>
    <row r="20" spans="2:5" ht="12.75">
      <c r="B20" s="44" t="s">
        <v>189</v>
      </c>
      <c r="C20" s="47"/>
      <c r="D20" s="45"/>
      <c r="E20" s="45"/>
    </row>
    <row r="21" spans="2:5" ht="12.75">
      <c r="B21" s="46"/>
      <c r="C21" s="45"/>
      <c r="D21" s="45"/>
      <c r="E21" s="45"/>
    </row>
    <row r="22" spans="2:5" ht="12.75">
      <c r="B22" s="42" t="s">
        <v>190</v>
      </c>
      <c r="C22" s="43">
        <f>C9-C14+C18</f>
        <v>0</v>
      </c>
      <c r="D22" s="42">
        <f>D9-D14+D18</f>
        <v>86334</v>
      </c>
      <c r="E22" s="42">
        <f>E9-E14+E18</f>
        <v>86334</v>
      </c>
    </row>
    <row r="23" spans="2:5" ht="12.75">
      <c r="B23" s="42"/>
      <c r="C23" s="45"/>
      <c r="D23" s="46"/>
      <c r="E23" s="46"/>
    </row>
    <row r="24" spans="2:5" ht="12.75">
      <c r="B24" s="42" t="s">
        <v>191</v>
      </c>
      <c r="C24" s="43">
        <f>C22-C12</f>
        <v>0</v>
      </c>
      <c r="D24" s="42">
        <f>D22-D12</f>
        <v>86334</v>
      </c>
      <c r="E24" s="42">
        <f>E22-E12</f>
        <v>86334</v>
      </c>
    </row>
    <row r="25" spans="2:5" ht="12.75">
      <c r="B25" s="42"/>
      <c r="C25" s="45"/>
      <c r="D25" s="46"/>
      <c r="E25" s="46"/>
    </row>
    <row r="26" spans="2:5" ht="25.5">
      <c r="B26" s="42" t="s">
        <v>192</v>
      </c>
      <c r="C26" s="43">
        <f>C24-C18</f>
        <v>0</v>
      </c>
      <c r="D26" s="43">
        <f>D24-D18</f>
        <v>86334</v>
      </c>
      <c r="E26" s="43">
        <f>E24-E18</f>
        <v>86334</v>
      </c>
    </row>
    <row r="27" spans="2:5" ht="13.5" thickBot="1">
      <c r="B27" s="48"/>
      <c r="C27" s="49"/>
      <c r="D27" s="49"/>
      <c r="E27" s="49"/>
    </row>
    <row r="28" spans="2:5" ht="34.5" customHeight="1" thickBot="1">
      <c r="B28" s="199"/>
      <c r="C28" s="199"/>
      <c r="D28" s="199"/>
      <c r="E28" s="199"/>
    </row>
    <row r="29" spans="2:5" ht="13.5" thickBot="1">
      <c r="B29" s="50" t="s">
        <v>193</v>
      </c>
      <c r="C29" s="51" t="s">
        <v>194</v>
      </c>
      <c r="D29" s="51" t="s">
        <v>176</v>
      </c>
      <c r="E29" s="51" t="s">
        <v>195</v>
      </c>
    </row>
    <row r="30" spans="2:5" ht="12.75">
      <c r="B30" s="52"/>
      <c r="C30" s="45"/>
      <c r="D30" s="45"/>
      <c r="E30" s="45"/>
    </row>
    <row r="31" spans="2:5" ht="12.75">
      <c r="B31" s="42" t="s">
        <v>196</v>
      </c>
      <c r="C31" s="43">
        <f>SUM(C32:C33)</f>
        <v>0</v>
      </c>
      <c r="D31" s="42">
        <f>SUM(D32:D33)</f>
        <v>0</v>
      </c>
      <c r="E31" s="42">
        <f>SUM(E32:E33)</f>
        <v>0</v>
      </c>
    </row>
    <row r="32" spans="2:5" ht="12.75">
      <c r="B32" s="44" t="s">
        <v>197</v>
      </c>
      <c r="C32" s="45"/>
      <c r="D32" s="46"/>
      <c r="E32" s="46"/>
    </row>
    <row r="33" spans="2:5" ht="12.75">
      <c r="B33" s="44" t="s">
        <v>198</v>
      </c>
      <c r="C33" s="45"/>
      <c r="D33" s="46"/>
      <c r="E33" s="46"/>
    </row>
    <row r="34" spans="2:5" ht="12.75">
      <c r="B34" s="42"/>
      <c r="C34" s="45"/>
      <c r="D34" s="45"/>
      <c r="E34" s="45"/>
    </row>
    <row r="35" spans="2:5" ht="12.75">
      <c r="B35" s="42" t="s">
        <v>199</v>
      </c>
      <c r="C35" s="43">
        <f>C26-C31</f>
        <v>0</v>
      </c>
      <c r="D35" s="43">
        <f>D26-D31</f>
        <v>86334</v>
      </c>
      <c r="E35" s="43">
        <f>E26-E31</f>
        <v>86334</v>
      </c>
    </row>
    <row r="36" spans="2:5" ht="13.5" thickBot="1">
      <c r="B36" s="53"/>
      <c r="C36" s="54"/>
      <c r="D36" s="54"/>
      <c r="E36" s="54"/>
    </row>
    <row r="37" spans="2:5" ht="34.5" customHeight="1" thickBot="1">
      <c r="B37" s="55"/>
      <c r="C37" s="55"/>
      <c r="D37" s="55"/>
      <c r="E37" s="55"/>
    </row>
    <row r="38" spans="2:5" ht="12.75">
      <c r="B38" s="200" t="s">
        <v>193</v>
      </c>
      <c r="C38" s="202" t="s">
        <v>200</v>
      </c>
      <c r="D38" s="204" t="s">
        <v>176</v>
      </c>
      <c r="E38" s="56" t="s">
        <v>177</v>
      </c>
    </row>
    <row r="39" spans="2:5" ht="13.5" thickBot="1">
      <c r="B39" s="201"/>
      <c r="C39" s="203"/>
      <c r="D39" s="205"/>
      <c r="E39" s="57" t="s">
        <v>195</v>
      </c>
    </row>
    <row r="40" spans="2:5" ht="12.75">
      <c r="B40" s="58"/>
      <c r="C40" s="59"/>
      <c r="D40" s="59"/>
      <c r="E40" s="59"/>
    </row>
    <row r="41" spans="2:5" ht="12.75">
      <c r="B41" s="60" t="s">
        <v>201</v>
      </c>
      <c r="C41" s="61">
        <f>SUM(C42:C43)</f>
        <v>0</v>
      </c>
      <c r="D41" s="61">
        <f>SUM(D42:D43)</f>
        <v>0</v>
      </c>
      <c r="E41" s="61">
        <f>SUM(E42:E43)</f>
        <v>0</v>
      </c>
    </row>
    <row r="42" spans="2:5" ht="12.75">
      <c r="B42" s="62" t="s">
        <v>202</v>
      </c>
      <c r="C42" s="59"/>
      <c r="D42" s="63"/>
      <c r="E42" s="63"/>
    </row>
    <row r="43" spans="2:5" ht="12.75">
      <c r="B43" s="62" t="s">
        <v>203</v>
      </c>
      <c r="C43" s="59"/>
      <c r="D43" s="63"/>
      <c r="E43" s="63"/>
    </row>
    <row r="44" spans="2:5" ht="12.75">
      <c r="B44" s="60" t="s">
        <v>204</v>
      </c>
      <c r="C44" s="61">
        <f>SUM(C45:C46)</f>
        <v>0</v>
      </c>
      <c r="D44" s="61">
        <f>SUM(D45:D46)</f>
        <v>0</v>
      </c>
      <c r="E44" s="61">
        <f>SUM(E45:E46)</f>
        <v>0</v>
      </c>
    </row>
    <row r="45" spans="2:5" ht="12.75">
      <c r="B45" s="62" t="s">
        <v>205</v>
      </c>
      <c r="C45" s="59"/>
      <c r="D45" s="63"/>
      <c r="E45" s="63"/>
    </row>
    <row r="46" spans="2:5" ht="12.75">
      <c r="B46" s="62" t="s">
        <v>206</v>
      </c>
      <c r="C46" s="59"/>
      <c r="D46" s="63"/>
      <c r="E46" s="63"/>
    </row>
    <row r="47" spans="2:5" ht="12.75">
      <c r="B47" s="60"/>
      <c r="C47" s="59"/>
      <c r="D47" s="59"/>
      <c r="E47" s="59"/>
    </row>
    <row r="48" spans="2:5" ht="12.75">
      <c r="B48" s="60" t="s">
        <v>207</v>
      </c>
      <c r="C48" s="61">
        <f>C41-C44</f>
        <v>0</v>
      </c>
      <c r="D48" s="60">
        <f>D41-D44</f>
        <v>0</v>
      </c>
      <c r="E48" s="60">
        <f>E41-E44</f>
        <v>0</v>
      </c>
    </row>
    <row r="49" spans="2:5" ht="13.5" thickBot="1">
      <c r="B49" s="64"/>
      <c r="C49" s="65"/>
      <c r="D49" s="64"/>
      <c r="E49" s="64"/>
    </row>
    <row r="50" spans="2:5" ht="34.5" customHeight="1" thickBot="1">
      <c r="B50" s="55"/>
      <c r="C50" s="55"/>
      <c r="D50" s="55"/>
      <c r="E50" s="55"/>
    </row>
    <row r="51" spans="2:5" ht="12.75">
      <c r="B51" s="200" t="s">
        <v>193</v>
      </c>
      <c r="C51" s="56" t="s">
        <v>175</v>
      </c>
      <c r="D51" s="204" t="s">
        <v>176</v>
      </c>
      <c r="E51" s="56" t="s">
        <v>177</v>
      </c>
    </row>
    <row r="52" spans="2:5" ht="13.5" thickBot="1">
      <c r="B52" s="201"/>
      <c r="C52" s="57" t="s">
        <v>194</v>
      </c>
      <c r="D52" s="205"/>
      <c r="E52" s="57" t="s">
        <v>195</v>
      </c>
    </row>
    <row r="53" spans="2:5" ht="12.75">
      <c r="B53" s="58"/>
      <c r="C53" s="59"/>
      <c r="D53" s="59"/>
      <c r="E53" s="59"/>
    </row>
    <row r="54" spans="2:5" ht="12.75">
      <c r="B54" s="63" t="s">
        <v>208</v>
      </c>
      <c r="C54" s="59">
        <v>4089932</v>
      </c>
      <c r="D54" s="63">
        <f>D10</f>
        <v>998184</v>
      </c>
      <c r="E54" s="63">
        <f>D54</f>
        <v>998184</v>
      </c>
    </row>
    <row r="55" spans="2:5" ht="12.75">
      <c r="B55" s="63"/>
      <c r="C55" s="59"/>
      <c r="D55" s="63">
        <v>0</v>
      </c>
      <c r="E55" s="63"/>
    </row>
    <row r="56" spans="2:5" ht="12.75">
      <c r="B56" s="66" t="s">
        <v>209</v>
      </c>
      <c r="C56" s="59">
        <f>C42-C45</f>
        <v>0</v>
      </c>
      <c r="D56" s="63">
        <f>D42-D45</f>
        <v>0</v>
      </c>
      <c r="E56" s="63">
        <f>E42-E45</f>
        <v>0</v>
      </c>
    </row>
    <row r="57" spans="2:5" ht="12.75">
      <c r="B57" s="62" t="s">
        <v>202</v>
      </c>
      <c r="C57" s="59">
        <f>C42</f>
        <v>0</v>
      </c>
      <c r="D57" s="63">
        <v>0</v>
      </c>
      <c r="E57" s="63">
        <f>E42</f>
        <v>0</v>
      </c>
    </row>
    <row r="58" spans="2:5" ht="12.75">
      <c r="B58" s="62" t="s">
        <v>205</v>
      </c>
      <c r="C58" s="59">
        <v>0</v>
      </c>
      <c r="D58" s="63">
        <f>D45</f>
        <v>0</v>
      </c>
      <c r="E58" s="63">
        <f>E45</f>
        <v>0</v>
      </c>
    </row>
    <row r="59" spans="2:5" ht="12.75">
      <c r="B59" s="67"/>
      <c r="C59" s="59"/>
      <c r="D59" s="63"/>
      <c r="E59" s="63"/>
    </row>
    <row r="60" spans="2:5" ht="12.75">
      <c r="B60" s="67" t="s">
        <v>185</v>
      </c>
      <c r="C60" s="59">
        <f>C54</f>
        <v>4089932</v>
      </c>
      <c r="D60" s="59">
        <v>911850</v>
      </c>
      <c r="E60" s="59">
        <f>D60</f>
        <v>911850</v>
      </c>
    </row>
    <row r="61" spans="2:5" ht="12.75">
      <c r="B61" s="67"/>
      <c r="C61" s="59"/>
      <c r="D61" s="59"/>
      <c r="E61" s="59"/>
    </row>
    <row r="62" spans="2:5" ht="12.75">
      <c r="B62" s="67" t="s">
        <v>188</v>
      </c>
      <c r="C62" s="68"/>
      <c r="D62" s="59">
        <f>D19</f>
        <v>0</v>
      </c>
      <c r="E62" s="59">
        <f>E19</f>
        <v>0</v>
      </c>
    </row>
    <row r="63" spans="2:5" ht="12.75">
      <c r="B63" s="67"/>
      <c r="C63" s="59"/>
      <c r="D63" s="59"/>
      <c r="E63" s="59"/>
    </row>
    <row r="64" spans="2:5" ht="12.75">
      <c r="B64" s="69" t="s">
        <v>210</v>
      </c>
      <c r="C64" s="61">
        <v>0</v>
      </c>
      <c r="D64" s="60">
        <f>(D54+D56-D60+D62)</f>
        <v>86334</v>
      </c>
      <c r="E64" s="60">
        <f>(E54+E56-E60+E62)</f>
        <v>86334</v>
      </c>
    </row>
    <row r="65" spans="2:5" ht="12.75">
      <c r="B65" s="69"/>
      <c r="C65" s="61"/>
      <c r="D65" s="60"/>
      <c r="E65" s="60"/>
    </row>
    <row r="66" spans="2:5" ht="25.5">
      <c r="B66" s="70" t="s">
        <v>211</v>
      </c>
      <c r="C66" s="61">
        <f>C64-C56</f>
        <v>0</v>
      </c>
      <c r="D66" s="60">
        <f>D64-D56</f>
        <v>86334</v>
      </c>
      <c r="E66" s="60">
        <f>E64-E56</f>
        <v>86334</v>
      </c>
    </row>
    <row r="67" spans="2:5" ht="13.5" thickBot="1">
      <c r="B67" s="64"/>
      <c r="C67" s="65"/>
      <c r="D67" s="64"/>
      <c r="E67" s="64"/>
    </row>
    <row r="68" spans="2:5" ht="34.5" customHeight="1" thickBot="1">
      <c r="B68" s="55"/>
      <c r="C68" s="55"/>
      <c r="D68" s="55"/>
      <c r="E68" s="55"/>
    </row>
    <row r="69" spans="2:5" ht="12.75">
      <c r="B69" s="193" t="s">
        <v>193</v>
      </c>
      <c r="C69" s="195" t="s">
        <v>200</v>
      </c>
      <c r="D69" s="197" t="s">
        <v>176</v>
      </c>
      <c r="E69" s="161" t="s">
        <v>177</v>
      </c>
    </row>
    <row r="70" spans="2:5" ht="13.5" thickBot="1">
      <c r="B70" s="194"/>
      <c r="C70" s="196"/>
      <c r="D70" s="198"/>
      <c r="E70" s="162" t="s">
        <v>195</v>
      </c>
    </row>
    <row r="71" spans="2:5" ht="12.75">
      <c r="B71" s="58"/>
      <c r="C71" s="59"/>
      <c r="D71" s="59"/>
      <c r="E71" s="59"/>
    </row>
    <row r="72" spans="2:5" ht="12.75">
      <c r="B72" s="63" t="s">
        <v>182</v>
      </c>
      <c r="C72" s="59">
        <v>0</v>
      </c>
      <c r="D72" s="63">
        <v>0</v>
      </c>
      <c r="E72" s="63">
        <f>D72</f>
        <v>0</v>
      </c>
    </row>
    <row r="73" spans="2:5" ht="12.75">
      <c r="B73" s="63"/>
      <c r="C73" s="59"/>
      <c r="D73" s="63"/>
      <c r="E73" s="63"/>
    </row>
    <row r="74" spans="2:5" ht="25.5">
      <c r="B74" s="71" t="s">
        <v>212</v>
      </c>
      <c r="C74" s="59">
        <f>C75-C76</f>
        <v>0</v>
      </c>
      <c r="D74" s="63">
        <f>D75-D76</f>
        <v>0</v>
      </c>
      <c r="E74" s="63">
        <f>E75-E76</f>
        <v>0</v>
      </c>
    </row>
    <row r="75" spans="2:5" ht="12.75">
      <c r="B75" s="62" t="s">
        <v>203</v>
      </c>
      <c r="C75" s="59">
        <f>C43</f>
        <v>0</v>
      </c>
      <c r="D75" s="63">
        <f>D43</f>
        <v>0</v>
      </c>
      <c r="E75" s="63">
        <f>E43</f>
        <v>0</v>
      </c>
    </row>
    <row r="76" spans="2:5" ht="12.75">
      <c r="B76" s="62" t="s">
        <v>206</v>
      </c>
      <c r="C76" s="59">
        <f>C46</f>
        <v>0</v>
      </c>
      <c r="D76" s="63">
        <f>D46</f>
        <v>0</v>
      </c>
      <c r="E76" s="63">
        <f>E46</f>
        <v>0</v>
      </c>
    </row>
    <row r="77" spans="2:5" ht="12.75">
      <c r="B77" s="67"/>
      <c r="C77" s="59"/>
      <c r="D77" s="63"/>
      <c r="E77" s="63"/>
    </row>
    <row r="78" spans="2:5" ht="12.75">
      <c r="B78" s="67" t="s">
        <v>213</v>
      </c>
      <c r="C78" s="59">
        <v>0</v>
      </c>
      <c r="D78" s="59">
        <v>0</v>
      </c>
      <c r="E78" s="59">
        <f>D78</f>
        <v>0</v>
      </c>
    </row>
    <row r="79" spans="2:5" ht="12.75">
      <c r="B79" s="67"/>
      <c r="C79" s="59"/>
      <c r="D79" s="59"/>
      <c r="E79" s="59"/>
    </row>
    <row r="80" spans="2:5" ht="12.75">
      <c r="B80" s="67" t="s">
        <v>189</v>
      </c>
      <c r="C80" s="68"/>
      <c r="D80" s="59">
        <f>D20</f>
        <v>0</v>
      </c>
      <c r="E80" s="59">
        <f>E20</f>
        <v>0</v>
      </c>
    </row>
    <row r="81" spans="2:5" ht="12.75">
      <c r="B81" s="67"/>
      <c r="C81" s="59"/>
      <c r="D81" s="59"/>
      <c r="E81" s="59"/>
    </row>
    <row r="82" spans="2:5" ht="12.75">
      <c r="B82" s="69" t="s">
        <v>214</v>
      </c>
      <c r="C82" s="61">
        <f>C72+C74-C78+C80</f>
        <v>0</v>
      </c>
      <c r="D82" s="60">
        <f>(D72+D74-D78+D80)</f>
        <v>0</v>
      </c>
      <c r="E82" s="60">
        <f>(E72+E74-E78+E80)</f>
        <v>0</v>
      </c>
    </row>
    <row r="83" spans="2:5" ht="12.75">
      <c r="B83" s="69"/>
      <c r="C83" s="61"/>
      <c r="D83" s="60"/>
      <c r="E83" s="60"/>
    </row>
    <row r="84" spans="2:5" ht="25.5">
      <c r="B84" s="70" t="s">
        <v>215</v>
      </c>
      <c r="C84" s="61">
        <f>C82-C74</f>
        <v>0</v>
      </c>
      <c r="D84" s="60">
        <f>D82-D74</f>
        <v>0</v>
      </c>
      <c r="E84" s="60">
        <f>E82-E74</f>
        <v>0</v>
      </c>
    </row>
    <row r="85" spans="2:5" ht="13.5" thickBot="1">
      <c r="B85" s="64"/>
      <c r="C85" s="65"/>
      <c r="D85" s="64"/>
      <c r="E85" s="64"/>
    </row>
    <row r="86" ht="13.5">
      <c r="B86" s="72" t="s">
        <v>121</v>
      </c>
    </row>
    <row r="89" spans="2:4" ht="12.75">
      <c r="B89" s="2" t="s">
        <v>122</v>
      </c>
      <c r="C89" s="191" t="s">
        <v>123</v>
      </c>
      <c r="D89" s="191"/>
    </row>
    <row r="90" spans="2:4" ht="13.5">
      <c r="B90" s="171" t="s">
        <v>449</v>
      </c>
      <c r="C90" s="192" t="s">
        <v>216</v>
      </c>
      <c r="D90" s="192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C89:D89"/>
    <mergeCell ref="C90:D90"/>
    <mergeCell ref="B28:E28"/>
    <mergeCell ref="B38:B39"/>
    <mergeCell ref="C38:C39"/>
    <mergeCell ref="D38:D39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2"/>
  <sheetViews>
    <sheetView zoomScale="115" zoomScaleNormal="115" zoomScalePageLayoutView="0" workbookViewId="0" topLeftCell="A1">
      <pane ySplit="8" topLeftCell="A45" activePane="bottomLeft" state="frozen"/>
      <selection pane="topLeft" activeCell="A1" sqref="A1"/>
      <selection pane="bottomLeft" activeCell="C74" sqref="C7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11" customWidth="1"/>
    <col min="4" max="4" width="18.00390625" style="1" customWidth="1"/>
    <col min="5" max="5" width="14.7109375" style="111" customWidth="1"/>
    <col min="6" max="6" width="13.8515625" style="1" customWidth="1"/>
    <col min="7" max="7" width="14.8515625" style="1" customWidth="1"/>
    <col min="8" max="8" width="13.7109375" style="111" customWidth="1"/>
    <col min="9" max="16384" width="11.00390625" style="1" customWidth="1"/>
  </cols>
  <sheetData>
    <row r="1" ht="13.5" thickBot="1"/>
    <row r="2" spans="2:8" ht="12.75">
      <c r="B2" s="173" t="s">
        <v>120</v>
      </c>
      <c r="C2" s="174"/>
      <c r="D2" s="174"/>
      <c r="E2" s="174"/>
      <c r="F2" s="174"/>
      <c r="G2" s="174"/>
      <c r="H2" s="175"/>
    </row>
    <row r="3" spans="2:8" ht="12.75">
      <c r="B3" s="206" t="s">
        <v>340</v>
      </c>
      <c r="C3" s="207"/>
      <c r="D3" s="207"/>
      <c r="E3" s="207"/>
      <c r="F3" s="207"/>
      <c r="G3" s="207"/>
      <c r="H3" s="208"/>
    </row>
    <row r="4" spans="2:8" ht="12.75">
      <c r="B4" s="206" t="s">
        <v>454</v>
      </c>
      <c r="C4" s="207"/>
      <c r="D4" s="207"/>
      <c r="E4" s="207"/>
      <c r="F4" s="207"/>
      <c r="G4" s="207"/>
      <c r="H4" s="208"/>
    </row>
    <row r="5" spans="2:8" ht="13.5" thickBot="1">
      <c r="B5" s="209" t="s">
        <v>1</v>
      </c>
      <c r="C5" s="210"/>
      <c r="D5" s="210"/>
      <c r="E5" s="210"/>
      <c r="F5" s="210"/>
      <c r="G5" s="210"/>
      <c r="H5" s="211"/>
    </row>
    <row r="6" spans="2:8" ht="13.5" thickBot="1">
      <c r="B6" s="163"/>
      <c r="C6" s="219" t="s">
        <v>341</v>
      </c>
      <c r="D6" s="220"/>
      <c r="E6" s="220"/>
      <c r="F6" s="220"/>
      <c r="G6" s="221"/>
      <c r="H6" s="216" t="s">
        <v>342</v>
      </c>
    </row>
    <row r="7" spans="2:8" ht="12.75">
      <c r="B7" s="164" t="s">
        <v>193</v>
      </c>
      <c r="C7" s="216" t="s">
        <v>343</v>
      </c>
      <c r="D7" s="214" t="s">
        <v>300</v>
      </c>
      <c r="E7" s="216" t="s">
        <v>301</v>
      </c>
      <c r="F7" s="216" t="s">
        <v>176</v>
      </c>
      <c r="G7" s="216" t="s">
        <v>344</v>
      </c>
      <c r="H7" s="217"/>
    </row>
    <row r="8" spans="2:8" ht="13.5" thickBot="1">
      <c r="B8" s="165" t="s">
        <v>133</v>
      </c>
      <c r="C8" s="218"/>
      <c r="D8" s="215"/>
      <c r="E8" s="218"/>
      <c r="F8" s="218"/>
      <c r="G8" s="218"/>
      <c r="H8" s="218"/>
    </row>
    <row r="9" spans="2:8" ht="12.75">
      <c r="B9" s="60" t="s">
        <v>345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/>
    </row>
    <row r="10" spans="2:8" ht="12.75">
      <c r="B10" s="67" t="s">
        <v>346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f>G10-C10</f>
        <v>0</v>
      </c>
    </row>
    <row r="11" spans="2:8" ht="12.75">
      <c r="B11" s="67" t="s">
        <v>347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f aca="true" t="shared" si="0" ref="H11:H16">G11-C11</f>
        <v>0</v>
      </c>
    </row>
    <row r="12" spans="2:8" ht="12.75">
      <c r="B12" s="67" t="s">
        <v>348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f t="shared" si="0"/>
        <v>0</v>
      </c>
    </row>
    <row r="13" spans="2:8" ht="12.75">
      <c r="B13" s="67" t="s">
        <v>349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f t="shared" si="0"/>
        <v>0</v>
      </c>
    </row>
    <row r="14" spans="2:8" ht="12.75">
      <c r="B14" s="67" t="s">
        <v>350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f t="shared" si="0"/>
        <v>0</v>
      </c>
    </row>
    <row r="15" spans="2:8" ht="12.75">
      <c r="B15" s="67" t="s">
        <v>351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f t="shared" si="0"/>
        <v>0</v>
      </c>
    </row>
    <row r="16" spans="2:8" ht="12.75">
      <c r="B16" s="67" t="s">
        <v>352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f t="shared" si="0"/>
        <v>0</v>
      </c>
    </row>
    <row r="17" spans="2:8" ht="25.5">
      <c r="B17" s="71" t="s">
        <v>353</v>
      </c>
      <c r="C17" s="151">
        <f aca="true" t="shared" si="1" ref="C17:H17">SUM(C18:C28)</f>
        <v>0</v>
      </c>
      <c r="D17" s="151">
        <f t="shared" si="1"/>
        <v>0</v>
      </c>
      <c r="E17" s="151">
        <f t="shared" si="1"/>
        <v>0</v>
      </c>
      <c r="F17" s="151"/>
      <c r="G17" s="151">
        <f t="shared" si="1"/>
        <v>0</v>
      </c>
      <c r="H17" s="151">
        <f t="shared" si="1"/>
        <v>0</v>
      </c>
    </row>
    <row r="18" spans="2:8" ht="12.75">
      <c r="B18" s="113" t="s">
        <v>354</v>
      </c>
      <c r="C18" s="150">
        <v>0</v>
      </c>
      <c r="D18" s="152">
        <v>0</v>
      </c>
      <c r="E18" s="150">
        <f>C18+D18</f>
        <v>0</v>
      </c>
      <c r="F18" s="152"/>
      <c r="G18" s="151">
        <f>F18</f>
        <v>0</v>
      </c>
      <c r="H18" s="150">
        <f>G18-C18</f>
        <v>0</v>
      </c>
    </row>
    <row r="19" spans="2:8" ht="12.75">
      <c r="B19" s="113" t="s">
        <v>355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/>
    </row>
    <row r="20" spans="2:8" ht="12.75">
      <c r="B20" s="113" t="s">
        <v>356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f>G20-C20</f>
        <v>0</v>
      </c>
    </row>
    <row r="21" spans="2:8" ht="12.75">
      <c r="B21" s="113" t="s">
        <v>357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f aca="true" t="shared" si="2" ref="H21:H26">G21-C21</f>
        <v>0</v>
      </c>
    </row>
    <row r="22" spans="2:8" ht="12.75">
      <c r="B22" s="113" t="s">
        <v>358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f t="shared" si="2"/>
        <v>0</v>
      </c>
    </row>
    <row r="23" spans="2:8" ht="25.5">
      <c r="B23" s="114" t="s">
        <v>359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f t="shared" si="2"/>
        <v>0</v>
      </c>
    </row>
    <row r="24" spans="2:8" ht="25.5">
      <c r="B24" s="114" t="s">
        <v>360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f t="shared" si="2"/>
        <v>0</v>
      </c>
    </row>
    <row r="25" spans="2:8" ht="12.75">
      <c r="B25" s="113" t="s">
        <v>361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f t="shared" si="2"/>
        <v>0</v>
      </c>
    </row>
    <row r="26" spans="2:8" ht="12.75">
      <c r="B26" s="113" t="s">
        <v>362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f t="shared" si="2"/>
        <v>0</v>
      </c>
    </row>
    <row r="27" spans="2:8" ht="12.75">
      <c r="B27" s="113" t="s">
        <v>363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37"/>
    </row>
    <row r="28" spans="2:8" ht="25.5">
      <c r="B28" s="114" t="s">
        <v>364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f>G28-C28</f>
        <v>0</v>
      </c>
    </row>
    <row r="29" spans="2:8" ht="25.5">
      <c r="B29" s="71" t="s">
        <v>365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f aca="true" t="shared" si="3" ref="H29:H34">G29-C29</f>
        <v>0</v>
      </c>
    </row>
    <row r="30" spans="2:8" ht="12.75">
      <c r="B30" s="113" t="s">
        <v>366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f t="shared" si="3"/>
        <v>0</v>
      </c>
    </row>
    <row r="31" spans="2:8" ht="12.75">
      <c r="B31" s="113" t="s">
        <v>367</v>
      </c>
      <c r="C31" s="137">
        <v>0</v>
      </c>
      <c r="D31" s="137">
        <v>0</v>
      </c>
      <c r="E31" s="137">
        <v>0</v>
      </c>
      <c r="F31" s="137">
        <v>0</v>
      </c>
      <c r="G31" s="137">
        <v>0</v>
      </c>
      <c r="H31" s="137">
        <f t="shared" si="3"/>
        <v>0</v>
      </c>
    </row>
    <row r="32" spans="2:8" ht="12.75">
      <c r="B32" s="113" t="s">
        <v>368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f t="shared" si="3"/>
        <v>0</v>
      </c>
    </row>
    <row r="33" spans="2:8" ht="25.5">
      <c r="B33" s="114" t="s">
        <v>369</v>
      </c>
      <c r="C33" s="137">
        <v>0</v>
      </c>
      <c r="D33" s="137">
        <v>0</v>
      </c>
      <c r="E33" s="137">
        <v>0</v>
      </c>
      <c r="F33" s="137">
        <v>0</v>
      </c>
      <c r="G33" s="137">
        <v>0</v>
      </c>
      <c r="H33" s="137">
        <f t="shared" si="3"/>
        <v>0</v>
      </c>
    </row>
    <row r="34" spans="2:8" ht="12.75">
      <c r="B34" s="113" t="s">
        <v>370</v>
      </c>
      <c r="C34" s="137">
        <v>0</v>
      </c>
      <c r="D34" s="137">
        <v>0</v>
      </c>
      <c r="E34" s="137">
        <v>0</v>
      </c>
      <c r="F34" s="137"/>
      <c r="G34" s="137"/>
      <c r="H34" s="137">
        <f t="shared" si="3"/>
        <v>0</v>
      </c>
    </row>
    <row r="35" spans="2:8" ht="12.75">
      <c r="B35" s="67" t="s">
        <v>371</v>
      </c>
      <c r="C35" s="137">
        <v>4089932</v>
      </c>
      <c r="D35" s="137">
        <v>0</v>
      </c>
      <c r="E35" s="137">
        <v>0</v>
      </c>
      <c r="F35" s="137">
        <v>998037</v>
      </c>
      <c r="G35" s="137">
        <f>F35</f>
        <v>998037</v>
      </c>
      <c r="H35" s="137"/>
    </row>
    <row r="36" spans="2:8" ht="12.75">
      <c r="B36" s="67" t="s">
        <v>372</v>
      </c>
      <c r="C36" s="137">
        <v>0</v>
      </c>
      <c r="D36" s="137">
        <v>0</v>
      </c>
      <c r="E36" s="137">
        <v>0</v>
      </c>
      <c r="F36" s="137">
        <v>0</v>
      </c>
      <c r="G36" s="137">
        <v>0</v>
      </c>
      <c r="H36" s="137">
        <v>0</v>
      </c>
    </row>
    <row r="37" spans="2:8" ht="12.75">
      <c r="B37" s="113" t="s">
        <v>373</v>
      </c>
      <c r="C37" s="137">
        <v>0</v>
      </c>
      <c r="D37" s="137">
        <v>0</v>
      </c>
      <c r="E37" s="137">
        <v>0</v>
      </c>
      <c r="F37" s="137">
        <v>0</v>
      </c>
      <c r="G37" s="112"/>
      <c r="H37" s="81">
        <f>G37-C37</f>
        <v>0</v>
      </c>
    </row>
    <row r="38" spans="2:8" ht="12.75">
      <c r="B38" s="67" t="s">
        <v>374</v>
      </c>
      <c r="C38" s="137">
        <f aca="true" t="shared" si="4" ref="C38:H38">C39+C40</f>
        <v>0</v>
      </c>
      <c r="D38" s="137">
        <f t="shared" si="4"/>
        <v>0</v>
      </c>
      <c r="E38" s="137">
        <f t="shared" si="4"/>
        <v>0</v>
      </c>
      <c r="F38" s="137">
        <f t="shared" si="4"/>
        <v>0</v>
      </c>
      <c r="G38" s="137">
        <f t="shared" si="4"/>
        <v>0</v>
      </c>
      <c r="H38" s="137">
        <f t="shared" si="4"/>
        <v>0</v>
      </c>
    </row>
    <row r="39" spans="2:8" ht="12.75">
      <c r="B39" s="113" t="s">
        <v>375</v>
      </c>
      <c r="C39" s="137">
        <v>0</v>
      </c>
      <c r="D39" s="136">
        <v>0</v>
      </c>
      <c r="E39" s="137">
        <f>C39+D39</f>
        <v>0</v>
      </c>
      <c r="F39" s="136">
        <v>0</v>
      </c>
      <c r="G39" s="136">
        <v>0</v>
      </c>
      <c r="H39" s="137">
        <f>G39-C39</f>
        <v>0</v>
      </c>
    </row>
    <row r="40" spans="2:8" ht="12.75">
      <c r="B40" s="113" t="s">
        <v>376</v>
      </c>
      <c r="C40" s="137">
        <v>0</v>
      </c>
      <c r="D40" s="136">
        <v>0</v>
      </c>
      <c r="E40" s="137">
        <f>C40+D40</f>
        <v>0</v>
      </c>
      <c r="F40" s="136">
        <v>0</v>
      </c>
      <c r="G40" s="136">
        <v>0</v>
      </c>
      <c r="H40" s="137">
        <f>G40-C40</f>
        <v>0</v>
      </c>
    </row>
    <row r="41" spans="2:8" ht="12.75">
      <c r="B41" s="115"/>
      <c r="C41" s="137">
        <v>0</v>
      </c>
      <c r="D41" s="136">
        <v>0</v>
      </c>
      <c r="E41" s="137">
        <v>0</v>
      </c>
      <c r="F41" s="136">
        <v>0</v>
      </c>
      <c r="G41" s="136">
        <v>0</v>
      </c>
      <c r="H41" s="137">
        <v>0</v>
      </c>
    </row>
    <row r="42" spans="2:8" ht="25.5">
      <c r="B42" s="42" t="s">
        <v>377</v>
      </c>
      <c r="C42" s="116">
        <f aca="true" t="shared" si="5" ref="C42:H42">C10+C11+C12+C13+C14+C15+C16+C17+C29+C35+C36+C38</f>
        <v>4089932</v>
      </c>
      <c r="D42" s="117">
        <f t="shared" si="5"/>
        <v>0</v>
      </c>
      <c r="E42" s="117">
        <f t="shared" si="5"/>
        <v>0</v>
      </c>
      <c r="F42" s="117">
        <f t="shared" si="5"/>
        <v>998037</v>
      </c>
      <c r="G42" s="117">
        <f t="shared" si="5"/>
        <v>998037</v>
      </c>
      <c r="H42" s="169">
        <f t="shared" si="5"/>
        <v>0</v>
      </c>
    </row>
    <row r="43" spans="2:8" ht="12.75">
      <c r="B43" s="63"/>
      <c r="C43" s="137"/>
      <c r="D43" s="138"/>
      <c r="E43" s="139"/>
      <c r="F43" s="138"/>
      <c r="G43" s="138"/>
      <c r="H43" s="139"/>
    </row>
    <row r="44" spans="2:8" ht="25.5">
      <c r="B44" s="42" t="s">
        <v>378</v>
      </c>
      <c r="C44" s="140"/>
      <c r="D44" s="141"/>
      <c r="E44" s="140"/>
      <c r="F44" s="141"/>
      <c r="G44" s="141"/>
      <c r="H44" s="137"/>
    </row>
    <row r="45" spans="2:8" ht="12.75">
      <c r="B45" s="115"/>
      <c r="C45" s="137"/>
      <c r="D45" s="142"/>
      <c r="E45" s="137"/>
      <c r="F45" s="142"/>
      <c r="G45" s="142"/>
      <c r="H45" s="137"/>
    </row>
    <row r="46" spans="2:8" ht="12.75">
      <c r="B46" s="60" t="s">
        <v>379</v>
      </c>
      <c r="C46" s="137"/>
      <c r="D46" s="136"/>
      <c r="E46" s="137"/>
      <c r="F46" s="136"/>
      <c r="G46" s="136"/>
      <c r="H46" s="137"/>
    </row>
    <row r="47" spans="2:8" ht="12.75">
      <c r="B47" s="67" t="s">
        <v>380</v>
      </c>
      <c r="C47" s="137">
        <f>SUM(C48:C55)</f>
        <v>0</v>
      </c>
      <c r="D47" s="137">
        <v>0</v>
      </c>
      <c r="E47" s="137">
        <v>0</v>
      </c>
      <c r="F47" s="137">
        <v>0</v>
      </c>
      <c r="G47" s="137">
        <v>0</v>
      </c>
      <c r="H47" s="137">
        <v>0</v>
      </c>
    </row>
    <row r="48" spans="2:8" ht="25.5">
      <c r="B48" s="114" t="s">
        <v>381</v>
      </c>
      <c r="C48" s="137">
        <v>0</v>
      </c>
      <c r="D48" s="136">
        <v>0</v>
      </c>
      <c r="E48" s="137">
        <v>0</v>
      </c>
      <c r="F48" s="136">
        <v>0</v>
      </c>
      <c r="G48" s="136">
        <v>0</v>
      </c>
      <c r="H48" s="137">
        <v>0</v>
      </c>
    </row>
    <row r="49" spans="2:8" ht="25.5">
      <c r="B49" s="114" t="s">
        <v>382</v>
      </c>
      <c r="C49" s="137">
        <v>0</v>
      </c>
      <c r="D49" s="136">
        <v>0</v>
      </c>
      <c r="E49" s="137">
        <v>0</v>
      </c>
      <c r="F49" s="136">
        <v>0</v>
      </c>
      <c r="G49" s="136">
        <v>0</v>
      </c>
      <c r="H49" s="137">
        <f aca="true" t="shared" si="6" ref="H49:H65">G49-C49</f>
        <v>0</v>
      </c>
    </row>
    <row r="50" spans="2:8" ht="25.5">
      <c r="B50" s="114" t="s">
        <v>383</v>
      </c>
      <c r="C50" s="137">
        <v>0</v>
      </c>
      <c r="D50" s="136">
        <v>0</v>
      </c>
      <c r="E50" s="137">
        <f>C50+D50</f>
        <v>0</v>
      </c>
      <c r="F50" s="136">
        <v>0</v>
      </c>
      <c r="G50" s="136">
        <v>0</v>
      </c>
      <c r="H50" s="137">
        <f t="shared" si="6"/>
        <v>0</v>
      </c>
    </row>
    <row r="51" spans="2:8" ht="38.25">
      <c r="B51" s="114" t="s">
        <v>384</v>
      </c>
      <c r="C51" s="137">
        <v>0</v>
      </c>
      <c r="D51" s="136">
        <v>0</v>
      </c>
      <c r="E51" s="137">
        <f>C51+D51</f>
        <v>0</v>
      </c>
      <c r="F51" s="136">
        <v>0</v>
      </c>
      <c r="G51" s="136">
        <v>0</v>
      </c>
      <c r="H51" s="137">
        <f t="shared" si="6"/>
        <v>0</v>
      </c>
    </row>
    <row r="52" spans="2:8" ht="12.75">
      <c r="B52" s="114" t="s">
        <v>385</v>
      </c>
      <c r="C52" s="137">
        <v>0</v>
      </c>
      <c r="D52" s="136">
        <v>0</v>
      </c>
      <c r="E52" s="137">
        <v>0</v>
      </c>
      <c r="F52" s="136">
        <v>0</v>
      </c>
      <c r="G52" s="136">
        <v>0</v>
      </c>
      <c r="H52" s="137">
        <f t="shared" si="6"/>
        <v>0</v>
      </c>
    </row>
    <row r="53" spans="2:8" ht="25.5">
      <c r="B53" s="114" t="s">
        <v>386</v>
      </c>
      <c r="C53" s="137">
        <v>0</v>
      </c>
      <c r="D53" s="136">
        <v>0</v>
      </c>
      <c r="E53" s="137">
        <f>C53+D53</f>
        <v>0</v>
      </c>
      <c r="F53" s="136">
        <v>0</v>
      </c>
      <c r="G53" s="136">
        <v>0</v>
      </c>
      <c r="H53" s="137">
        <f t="shared" si="6"/>
        <v>0</v>
      </c>
    </row>
    <row r="54" spans="2:8" ht="25.5">
      <c r="B54" s="114" t="s">
        <v>387</v>
      </c>
      <c r="C54" s="137">
        <v>0</v>
      </c>
      <c r="D54" s="136">
        <v>0</v>
      </c>
      <c r="E54" s="137">
        <f>C54+D54</f>
        <v>0</v>
      </c>
      <c r="F54" s="136">
        <v>0</v>
      </c>
      <c r="G54" s="136">
        <v>0</v>
      </c>
      <c r="H54" s="137">
        <f t="shared" si="6"/>
        <v>0</v>
      </c>
    </row>
    <row r="55" spans="2:8" ht="25.5">
      <c r="B55" s="114" t="s">
        <v>388</v>
      </c>
      <c r="C55" s="137">
        <v>0</v>
      </c>
      <c r="D55" s="136">
        <v>0</v>
      </c>
      <c r="E55" s="137">
        <v>0</v>
      </c>
      <c r="F55" s="136">
        <v>0</v>
      </c>
      <c r="G55" s="136">
        <v>0</v>
      </c>
      <c r="H55" s="137">
        <f t="shared" si="6"/>
        <v>0</v>
      </c>
    </row>
    <row r="56" spans="2:8" ht="12.75">
      <c r="B56" s="71" t="s">
        <v>389</v>
      </c>
      <c r="C56" s="137">
        <f aca="true" t="shared" si="7" ref="C56:H56">SUM(C57:C60)</f>
        <v>0</v>
      </c>
      <c r="D56" s="137">
        <f t="shared" si="7"/>
        <v>0</v>
      </c>
      <c r="E56" s="137">
        <f t="shared" si="7"/>
        <v>0</v>
      </c>
      <c r="F56" s="137">
        <f t="shared" si="7"/>
        <v>0</v>
      </c>
      <c r="G56" s="137">
        <f t="shared" si="7"/>
        <v>0</v>
      </c>
      <c r="H56" s="137">
        <f t="shared" si="7"/>
        <v>0</v>
      </c>
    </row>
    <row r="57" spans="2:8" ht="12.75">
      <c r="B57" s="114" t="s">
        <v>390</v>
      </c>
      <c r="C57" s="137">
        <v>0</v>
      </c>
      <c r="D57" s="136">
        <v>0</v>
      </c>
      <c r="E57" s="137">
        <f>C57+D57</f>
        <v>0</v>
      </c>
      <c r="F57" s="136">
        <v>0</v>
      </c>
      <c r="G57" s="136">
        <v>0</v>
      </c>
      <c r="H57" s="137">
        <f t="shared" si="6"/>
        <v>0</v>
      </c>
    </row>
    <row r="58" spans="2:8" ht="12.75">
      <c r="B58" s="114" t="s">
        <v>391</v>
      </c>
      <c r="C58" s="137">
        <v>0</v>
      </c>
      <c r="D58" s="136">
        <v>0</v>
      </c>
      <c r="E58" s="137">
        <f>C58+D58</f>
        <v>0</v>
      </c>
      <c r="F58" s="136">
        <v>0</v>
      </c>
      <c r="G58" s="136">
        <v>0</v>
      </c>
      <c r="H58" s="137">
        <f t="shared" si="6"/>
        <v>0</v>
      </c>
    </row>
    <row r="59" spans="2:8" ht="12.75">
      <c r="B59" s="114" t="s">
        <v>392</v>
      </c>
      <c r="C59" s="137">
        <v>0</v>
      </c>
      <c r="D59" s="136">
        <v>0</v>
      </c>
      <c r="E59" s="137">
        <f>C59+D59</f>
        <v>0</v>
      </c>
      <c r="F59" s="136">
        <v>0</v>
      </c>
      <c r="G59" s="136">
        <v>0</v>
      </c>
      <c r="H59" s="137">
        <f t="shared" si="6"/>
        <v>0</v>
      </c>
    </row>
    <row r="60" spans="2:8" ht="12.75">
      <c r="B60" s="114" t="s">
        <v>393</v>
      </c>
      <c r="C60" s="137">
        <v>0</v>
      </c>
      <c r="D60" s="136">
        <v>0</v>
      </c>
      <c r="E60" s="137">
        <f>C60+D60</f>
        <v>0</v>
      </c>
      <c r="F60" s="136">
        <v>0</v>
      </c>
      <c r="G60" s="136">
        <v>0</v>
      </c>
      <c r="H60" s="137">
        <f t="shared" si="6"/>
        <v>0</v>
      </c>
    </row>
    <row r="61" spans="2:8" ht="12.75">
      <c r="B61" s="71" t="s">
        <v>394</v>
      </c>
      <c r="C61" s="137">
        <f aca="true" t="shared" si="8" ref="C61:H61">C62+C63</f>
        <v>0</v>
      </c>
      <c r="D61" s="137">
        <f t="shared" si="8"/>
        <v>0</v>
      </c>
      <c r="E61" s="137">
        <f t="shared" si="8"/>
        <v>0</v>
      </c>
      <c r="F61" s="137">
        <f t="shared" si="8"/>
        <v>0</v>
      </c>
      <c r="G61" s="137">
        <f t="shared" si="8"/>
        <v>0</v>
      </c>
      <c r="H61" s="137">
        <f t="shared" si="8"/>
        <v>0</v>
      </c>
    </row>
    <row r="62" spans="2:8" ht="25.5">
      <c r="B62" s="114" t="s">
        <v>395</v>
      </c>
      <c r="C62" s="137">
        <v>0</v>
      </c>
      <c r="D62" s="136">
        <v>0</v>
      </c>
      <c r="E62" s="137">
        <f>C62+D62</f>
        <v>0</v>
      </c>
      <c r="F62" s="136">
        <v>0</v>
      </c>
      <c r="G62" s="136">
        <v>0</v>
      </c>
      <c r="H62" s="137">
        <f t="shared" si="6"/>
        <v>0</v>
      </c>
    </row>
    <row r="63" spans="2:8" ht="12.75">
      <c r="B63" s="114" t="s">
        <v>396</v>
      </c>
      <c r="C63" s="137">
        <v>0</v>
      </c>
      <c r="D63" s="136">
        <v>0</v>
      </c>
      <c r="E63" s="137">
        <f>C63+D63</f>
        <v>0</v>
      </c>
      <c r="F63" s="136">
        <v>0</v>
      </c>
      <c r="G63" s="136">
        <v>0</v>
      </c>
      <c r="H63" s="137">
        <f t="shared" si="6"/>
        <v>0</v>
      </c>
    </row>
    <row r="64" spans="2:8" ht="25.5">
      <c r="B64" s="71" t="s">
        <v>397</v>
      </c>
      <c r="C64" s="137">
        <v>0</v>
      </c>
      <c r="D64" s="136">
        <v>0</v>
      </c>
      <c r="E64" s="137">
        <f>C64+D64</f>
        <v>0</v>
      </c>
      <c r="F64" s="136">
        <v>0</v>
      </c>
      <c r="G64" s="136">
        <f>F64</f>
        <v>0</v>
      </c>
      <c r="H64" s="137">
        <f t="shared" si="6"/>
        <v>0</v>
      </c>
    </row>
    <row r="65" spans="2:8" ht="12.75">
      <c r="B65" s="118" t="s">
        <v>398</v>
      </c>
      <c r="C65" s="137">
        <v>0</v>
      </c>
      <c r="D65" s="136">
        <v>0</v>
      </c>
      <c r="E65" s="137">
        <f>C65+D65</f>
        <v>0</v>
      </c>
      <c r="F65" s="136">
        <v>0</v>
      </c>
      <c r="G65" s="136">
        <v>0</v>
      </c>
      <c r="H65" s="143">
        <f t="shared" si="6"/>
        <v>0</v>
      </c>
    </row>
    <row r="66" spans="2:8" ht="12.75">
      <c r="B66" s="115"/>
      <c r="C66" s="137"/>
      <c r="D66" s="142"/>
      <c r="E66" s="137"/>
      <c r="F66" s="142"/>
      <c r="G66" s="142"/>
      <c r="H66" s="137"/>
    </row>
    <row r="67" spans="2:8" ht="25.5">
      <c r="B67" s="42" t="s">
        <v>399</v>
      </c>
      <c r="C67" s="144">
        <f aca="true" t="shared" si="9" ref="C67:H67">C47+C56+C61+C64+C65</f>
        <v>0</v>
      </c>
      <c r="D67" s="144">
        <f t="shared" si="9"/>
        <v>0</v>
      </c>
      <c r="E67" s="144">
        <f t="shared" si="9"/>
        <v>0</v>
      </c>
      <c r="F67" s="144">
        <f t="shared" si="9"/>
        <v>0</v>
      </c>
      <c r="G67" s="144">
        <f t="shared" si="9"/>
        <v>0</v>
      </c>
      <c r="H67" s="144">
        <f t="shared" si="9"/>
        <v>0</v>
      </c>
    </row>
    <row r="68" spans="2:8" ht="12.75">
      <c r="B68" s="119"/>
      <c r="C68" s="137"/>
      <c r="D68" s="142"/>
      <c r="E68" s="137"/>
      <c r="F68" s="142"/>
      <c r="G68" s="142"/>
      <c r="H68" s="137"/>
    </row>
    <row r="69" spans="2:8" ht="25.5">
      <c r="B69" s="42" t="s">
        <v>400</v>
      </c>
      <c r="C69" s="144">
        <f aca="true" t="shared" si="10" ref="C69:H69">C70</f>
        <v>0</v>
      </c>
      <c r="D69" s="144">
        <f t="shared" si="10"/>
        <v>0</v>
      </c>
      <c r="E69" s="144">
        <f t="shared" si="10"/>
        <v>0</v>
      </c>
      <c r="F69" s="144">
        <f t="shared" si="10"/>
        <v>147</v>
      </c>
      <c r="G69" s="144">
        <f t="shared" si="10"/>
        <v>147</v>
      </c>
      <c r="H69" s="144">
        <f t="shared" si="10"/>
        <v>147</v>
      </c>
    </row>
    <row r="70" spans="2:8" ht="12.75">
      <c r="B70" s="119" t="s">
        <v>401</v>
      </c>
      <c r="C70" s="137">
        <v>0</v>
      </c>
      <c r="D70" s="136">
        <v>0</v>
      </c>
      <c r="E70" s="137">
        <f>C70+D70</f>
        <v>0</v>
      </c>
      <c r="F70" s="136">
        <v>147</v>
      </c>
      <c r="G70" s="136">
        <v>147</v>
      </c>
      <c r="H70" s="137">
        <f>G70-C70</f>
        <v>147</v>
      </c>
    </row>
    <row r="71" spans="2:8" ht="12.75">
      <c r="B71" s="119"/>
      <c r="C71" s="137"/>
      <c r="D71" s="136"/>
      <c r="E71" s="137"/>
      <c r="F71" s="136"/>
      <c r="G71" s="136"/>
      <c r="H71" s="137"/>
    </row>
    <row r="72" spans="2:8" ht="12.75">
      <c r="B72" s="42" t="s">
        <v>402</v>
      </c>
      <c r="C72" s="144">
        <f>C42+C67+C69</f>
        <v>4089932</v>
      </c>
      <c r="D72" s="144">
        <f>D42+D67+D69</f>
        <v>0</v>
      </c>
      <c r="E72" s="144">
        <f>E42+E67+E69</f>
        <v>0</v>
      </c>
      <c r="F72" s="144">
        <f>F42+F67+F69</f>
        <v>998184</v>
      </c>
      <c r="G72" s="144">
        <f>G42+G67+G69</f>
        <v>998184</v>
      </c>
      <c r="H72" s="169">
        <f>H70-H42</f>
        <v>147</v>
      </c>
    </row>
    <row r="73" spans="2:8" ht="12.75">
      <c r="B73" s="119"/>
      <c r="C73" s="137">
        <v>0</v>
      </c>
      <c r="D73" s="137">
        <f>D42+D67+D69</f>
        <v>0</v>
      </c>
      <c r="E73" s="137">
        <v>0</v>
      </c>
      <c r="F73" s="137">
        <v>0</v>
      </c>
      <c r="G73" s="137">
        <v>0</v>
      </c>
      <c r="H73" s="137"/>
    </row>
    <row r="74" spans="2:8" ht="12.75">
      <c r="B74" s="42" t="s">
        <v>403</v>
      </c>
      <c r="C74" s="137">
        <v>0</v>
      </c>
      <c r="D74" s="136">
        <v>0</v>
      </c>
      <c r="E74" s="137">
        <f>C74+D74</f>
        <v>0</v>
      </c>
      <c r="F74" s="136">
        <v>0</v>
      </c>
      <c r="G74" s="136">
        <v>0</v>
      </c>
      <c r="H74" s="137"/>
    </row>
    <row r="75" spans="2:8" ht="25.5">
      <c r="B75" s="119" t="s">
        <v>404</v>
      </c>
      <c r="C75" s="137">
        <v>0</v>
      </c>
      <c r="D75" s="136">
        <v>0</v>
      </c>
      <c r="E75" s="137">
        <f>C75+D75</f>
        <v>0</v>
      </c>
      <c r="F75" s="136">
        <v>0</v>
      </c>
      <c r="G75" s="136">
        <v>0</v>
      </c>
      <c r="H75" s="137">
        <f>G75-C75</f>
        <v>0</v>
      </c>
    </row>
    <row r="76" spans="2:8" ht="25.5">
      <c r="B76" s="119" t="s">
        <v>405</v>
      </c>
      <c r="C76" s="137">
        <v>0</v>
      </c>
      <c r="D76" s="136">
        <v>0</v>
      </c>
      <c r="E76" s="137">
        <f>C76+D76</f>
        <v>0</v>
      </c>
      <c r="F76" s="136"/>
      <c r="G76" s="136"/>
      <c r="H76" s="137">
        <f>G76-C76</f>
        <v>0</v>
      </c>
    </row>
    <row r="77" spans="2:8" ht="25.5">
      <c r="B77" s="42" t="s">
        <v>406</v>
      </c>
      <c r="C77" s="144">
        <f aca="true" t="shared" si="11" ref="C77:H77">SUM(C75:C76)</f>
        <v>0</v>
      </c>
      <c r="D77" s="144">
        <f t="shared" si="11"/>
        <v>0</v>
      </c>
      <c r="E77" s="144">
        <f t="shared" si="11"/>
        <v>0</v>
      </c>
      <c r="F77" s="144">
        <f t="shared" si="11"/>
        <v>0</v>
      </c>
      <c r="G77" s="144">
        <f t="shared" si="11"/>
        <v>0</v>
      </c>
      <c r="H77" s="144">
        <f t="shared" si="11"/>
        <v>0</v>
      </c>
    </row>
    <row r="78" spans="2:8" ht="13.5" thickBot="1">
      <c r="B78" s="120"/>
      <c r="C78" s="145"/>
      <c r="D78" s="146"/>
      <c r="E78" s="145"/>
      <c r="F78" s="146"/>
      <c r="G78" s="146"/>
      <c r="H78" s="145"/>
    </row>
    <row r="81" spans="2:8" ht="15">
      <c r="B81"/>
      <c r="C81" s="170" t="s">
        <v>122</v>
      </c>
      <c r="D81" s="170"/>
      <c r="E81" s="170"/>
      <c r="F81" s="170"/>
      <c r="G81" s="170" t="s">
        <v>123</v>
      </c>
      <c r="H81"/>
    </row>
    <row r="82" spans="2:8" ht="12.75" customHeight="1">
      <c r="B82" s="191" t="s">
        <v>449</v>
      </c>
      <c r="C82" s="191"/>
      <c r="D82" s="191"/>
      <c r="E82" s="191"/>
      <c r="F82" s="192" t="s">
        <v>124</v>
      </c>
      <c r="G82" s="192"/>
      <c r="H82" s="192"/>
    </row>
  </sheetData>
  <sheetProtection/>
  <mergeCells count="13">
    <mergeCell ref="B2:H2"/>
    <mergeCell ref="B3:H3"/>
    <mergeCell ref="B4:H4"/>
    <mergeCell ref="B5:H5"/>
    <mergeCell ref="C6:G6"/>
    <mergeCell ref="H6:H8"/>
    <mergeCell ref="C7:C8"/>
    <mergeCell ref="D7:D8"/>
    <mergeCell ref="F82:H82"/>
    <mergeCell ref="B82:E82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9"/>
  <sheetViews>
    <sheetView zoomScalePageLayoutView="0" workbookViewId="0" topLeftCell="B1">
      <pane ySplit="9" topLeftCell="A112" activePane="bottomLeft" state="frozen"/>
      <selection pane="topLeft" activeCell="A1" sqref="A1"/>
      <selection pane="bottomLeft" activeCell="G44" sqref="G44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73" t="s">
        <v>120</v>
      </c>
      <c r="C2" s="174"/>
      <c r="D2" s="174"/>
      <c r="E2" s="174"/>
      <c r="F2" s="174"/>
      <c r="G2" s="174"/>
      <c r="H2" s="174"/>
      <c r="I2" s="226"/>
    </row>
    <row r="3" spans="2:9" ht="12.75">
      <c r="B3" s="206" t="s">
        <v>217</v>
      </c>
      <c r="C3" s="207"/>
      <c r="D3" s="207"/>
      <c r="E3" s="207"/>
      <c r="F3" s="207"/>
      <c r="G3" s="207"/>
      <c r="H3" s="207"/>
      <c r="I3" s="227"/>
    </row>
    <row r="4" spans="2:9" ht="12.75">
      <c r="B4" s="206" t="s">
        <v>218</v>
      </c>
      <c r="C4" s="207"/>
      <c r="D4" s="207"/>
      <c r="E4" s="207"/>
      <c r="F4" s="207"/>
      <c r="G4" s="207"/>
      <c r="H4" s="207"/>
      <c r="I4" s="227"/>
    </row>
    <row r="5" spans="2:9" ht="12.75">
      <c r="B5" s="206" t="s">
        <v>454</v>
      </c>
      <c r="C5" s="207"/>
      <c r="D5" s="207"/>
      <c r="E5" s="207"/>
      <c r="F5" s="207"/>
      <c r="G5" s="207"/>
      <c r="H5" s="207"/>
      <c r="I5" s="227"/>
    </row>
    <row r="6" spans="2:9" ht="13.5" thickBot="1">
      <c r="B6" s="209" t="s">
        <v>1</v>
      </c>
      <c r="C6" s="210"/>
      <c r="D6" s="210"/>
      <c r="E6" s="210"/>
      <c r="F6" s="210"/>
      <c r="G6" s="210"/>
      <c r="H6" s="210"/>
      <c r="I6" s="228"/>
    </row>
    <row r="7" spans="2:9" ht="15.75" customHeight="1">
      <c r="B7" s="173" t="s">
        <v>2</v>
      </c>
      <c r="C7" s="175"/>
      <c r="D7" s="173" t="s">
        <v>219</v>
      </c>
      <c r="E7" s="174"/>
      <c r="F7" s="174"/>
      <c r="G7" s="174"/>
      <c r="H7" s="175"/>
      <c r="I7" s="216" t="s">
        <v>220</v>
      </c>
    </row>
    <row r="8" spans="2:9" ht="15" customHeight="1" thickBot="1">
      <c r="B8" s="206"/>
      <c r="C8" s="208"/>
      <c r="D8" s="209"/>
      <c r="E8" s="210"/>
      <c r="F8" s="210"/>
      <c r="G8" s="210"/>
      <c r="H8" s="211"/>
      <c r="I8" s="217"/>
    </row>
    <row r="9" spans="2:9" ht="26.25" thickBot="1">
      <c r="B9" s="209"/>
      <c r="C9" s="211"/>
      <c r="D9" s="166" t="s">
        <v>178</v>
      </c>
      <c r="E9" s="160" t="s">
        <v>221</v>
      </c>
      <c r="F9" s="166" t="s">
        <v>222</v>
      </c>
      <c r="G9" s="166" t="s">
        <v>176</v>
      </c>
      <c r="H9" s="166" t="s">
        <v>179</v>
      </c>
      <c r="I9" s="218"/>
    </row>
    <row r="10" spans="2:9" ht="12.75">
      <c r="B10" s="73" t="s">
        <v>223</v>
      </c>
      <c r="C10" s="74"/>
      <c r="D10" s="75">
        <v>0</v>
      </c>
      <c r="E10" s="75">
        <f>E11+E19+E29+E39</f>
        <v>0</v>
      </c>
      <c r="F10" s="75">
        <v>0</v>
      </c>
      <c r="G10" s="75">
        <v>0</v>
      </c>
      <c r="H10" s="75">
        <v>0</v>
      </c>
      <c r="I10" s="75">
        <v>0</v>
      </c>
    </row>
    <row r="11" spans="2:9" ht="12.75">
      <c r="B11" s="76" t="s">
        <v>224</v>
      </c>
      <c r="C11" s="77"/>
      <c r="D11" s="75">
        <f aca="true" t="shared" si="0" ref="D11:I11">SUM(D12:D18)</f>
        <v>1987132</v>
      </c>
      <c r="E11" s="75">
        <f t="shared" si="0"/>
        <v>0</v>
      </c>
      <c r="F11" s="75">
        <f t="shared" si="0"/>
        <v>1987132</v>
      </c>
      <c r="G11" s="75">
        <f t="shared" si="0"/>
        <v>446866</v>
      </c>
      <c r="H11" s="75">
        <f t="shared" si="0"/>
        <v>446866</v>
      </c>
      <c r="I11" s="75">
        <f t="shared" si="0"/>
        <v>1540266</v>
      </c>
    </row>
    <row r="12" spans="2:9" ht="12.75">
      <c r="B12" s="79" t="s">
        <v>225</v>
      </c>
      <c r="C12" s="80"/>
      <c r="D12" s="78"/>
      <c r="E12" s="81">
        <v>0</v>
      </c>
      <c r="F12" s="81">
        <f>D12</f>
        <v>0</v>
      </c>
      <c r="G12" s="81">
        <v>0</v>
      </c>
      <c r="H12" s="81">
        <f>G12</f>
        <v>0</v>
      </c>
      <c r="I12" s="81">
        <f>F12-G12</f>
        <v>0</v>
      </c>
    </row>
    <row r="13" spans="2:9" ht="12.75">
      <c r="B13" s="79" t="s">
        <v>226</v>
      </c>
      <c r="C13" s="80"/>
      <c r="D13" s="78">
        <v>1766942</v>
      </c>
      <c r="E13" s="81"/>
      <c r="F13" s="81">
        <f aca="true" t="shared" si="1" ref="F13:F43">D13</f>
        <v>1766942</v>
      </c>
      <c r="G13" s="81">
        <v>441735</v>
      </c>
      <c r="H13" s="81">
        <f aca="true" t="shared" si="2" ref="H13:H43">G13</f>
        <v>441735</v>
      </c>
      <c r="I13" s="81">
        <f aca="true" t="shared" si="3" ref="I13:I18">F13-G13</f>
        <v>1325207</v>
      </c>
    </row>
    <row r="14" spans="2:9" ht="12.75">
      <c r="B14" s="79" t="s">
        <v>227</v>
      </c>
      <c r="C14" s="80"/>
      <c r="D14" s="78">
        <v>171030</v>
      </c>
      <c r="E14" s="81">
        <v>0</v>
      </c>
      <c r="F14" s="81">
        <f t="shared" si="1"/>
        <v>171030</v>
      </c>
      <c r="G14" s="81">
        <v>0</v>
      </c>
      <c r="H14" s="81">
        <f t="shared" si="2"/>
        <v>0</v>
      </c>
      <c r="I14" s="81">
        <f t="shared" si="3"/>
        <v>171030</v>
      </c>
    </row>
    <row r="15" spans="2:9" ht="12.75">
      <c r="B15" s="79" t="s">
        <v>228</v>
      </c>
      <c r="C15" s="80"/>
      <c r="D15" s="78">
        <v>0</v>
      </c>
      <c r="E15" s="81">
        <v>0</v>
      </c>
      <c r="F15" s="81">
        <f t="shared" si="1"/>
        <v>0</v>
      </c>
      <c r="G15" s="81">
        <v>0</v>
      </c>
      <c r="H15" s="81">
        <f t="shared" si="2"/>
        <v>0</v>
      </c>
      <c r="I15" s="81">
        <f t="shared" si="3"/>
        <v>0</v>
      </c>
    </row>
    <row r="16" spans="2:9" ht="12.75">
      <c r="B16" s="79" t="s">
        <v>229</v>
      </c>
      <c r="C16" s="80"/>
      <c r="D16" s="78">
        <v>0</v>
      </c>
      <c r="E16" s="81">
        <v>0</v>
      </c>
      <c r="F16" s="81">
        <f t="shared" si="1"/>
        <v>0</v>
      </c>
      <c r="G16" s="81">
        <v>0</v>
      </c>
      <c r="H16" s="81">
        <f t="shared" si="2"/>
        <v>0</v>
      </c>
      <c r="I16" s="81">
        <f t="shared" si="3"/>
        <v>0</v>
      </c>
    </row>
    <row r="17" spans="2:9" ht="12.75">
      <c r="B17" s="79" t="s">
        <v>230</v>
      </c>
      <c r="C17" s="80"/>
      <c r="D17" s="78">
        <v>0</v>
      </c>
      <c r="E17" s="81">
        <v>0</v>
      </c>
      <c r="F17" s="81">
        <f t="shared" si="1"/>
        <v>0</v>
      </c>
      <c r="G17" s="81">
        <v>0</v>
      </c>
      <c r="H17" s="81">
        <f t="shared" si="2"/>
        <v>0</v>
      </c>
      <c r="I17" s="81">
        <f t="shared" si="3"/>
        <v>0</v>
      </c>
    </row>
    <row r="18" spans="2:9" ht="12.75">
      <c r="B18" s="79" t="s">
        <v>231</v>
      </c>
      <c r="C18" s="80"/>
      <c r="D18" s="78">
        <v>49160</v>
      </c>
      <c r="E18" s="81"/>
      <c r="F18" s="81">
        <f>D18+E18</f>
        <v>49160</v>
      </c>
      <c r="G18" s="81">
        <v>5131</v>
      </c>
      <c r="H18" s="81">
        <f t="shared" si="2"/>
        <v>5131</v>
      </c>
      <c r="I18" s="81">
        <f t="shared" si="3"/>
        <v>44029</v>
      </c>
    </row>
    <row r="19" spans="2:9" s="131" customFormat="1" ht="12.75">
      <c r="B19" s="128" t="s">
        <v>232</v>
      </c>
      <c r="C19" s="129"/>
      <c r="D19" s="147">
        <f>SUM(D20:D28)</f>
        <v>668000</v>
      </c>
      <c r="E19" s="147">
        <f>SUM(E20:E28)</f>
        <v>0</v>
      </c>
      <c r="F19" s="116">
        <f>SUM(F20:F28)</f>
        <v>668000</v>
      </c>
      <c r="G19" s="147">
        <f>SUM(G20:G28)</f>
        <v>111988</v>
      </c>
      <c r="H19" s="116">
        <f t="shared" si="2"/>
        <v>111988</v>
      </c>
      <c r="I19" s="147">
        <f>SUM(I20:I28)</f>
        <v>556012</v>
      </c>
    </row>
    <row r="20" spans="2:9" s="131" customFormat="1" ht="12.75">
      <c r="B20" s="132" t="s">
        <v>233</v>
      </c>
      <c r="C20" s="133"/>
      <c r="D20" s="130">
        <v>88500</v>
      </c>
      <c r="E20" s="134">
        <v>0</v>
      </c>
      <c r="F20" s="81">
        <f t="shared" si="1"/>
        <v>88500</v>
      </c>
      <c r="G20" s="134">
        <v>12986</v>
      </c>
      <c r="H20" s="81">
        <f t="shared" si="2"/>
        <v>12986</v>
      </c>
      <c r="I20" s="134">
        <f>F20-G20</f>
        <v>75514</v>
      </c>
    </row>
    <row r="21" spans="2:9" s="131" customFormat="1" ht="12.75">
      <c r="B21" s="132" t="s">
        <v>234</v>
      </c>
      <c r="C21" s="133"/>
      <c r="D21" s="130">
        <v>430000</v>
      </c>
      <c r="E21" s="134"/>
      <c r="F21" s="81">
        <f>D21+E21</f>
        <v>430000</v>
      </c>
      <c r="G21" s="134">
        <v>63002</v>
      </c>
      <c r="H21" s="81">
        <f t="shared" si="2"/>
        <v>63002</v>
      </c>
      <c r="I21" s="134">
        <f aca="true" t="shared" si="4" ref="I21:I28">F21-G21</f>
        <v>366998</v>
      </c>
    </row>
    <row r="22" spans="2:9" s="131" customFormat="1" ht="12.75">
      <c r="B22" s="132" t="s">
        <v>235</v>
      </c>
      <c r="C22" s="133"/>
      <c r="D22" s="130">
        <v>0</v>
      </c>
      <c r="E22" s="134">
        <v>0</v>
      </c>
      <c r="F22" s="81">
        <f t="shared" si="1"/>
        <v>0</v>
      </c>
      <c r="G22" s="134">
        <v>0</v>
      </c>
      <c r="H22" s="81">
        <f t="shared" si="2"/>
        <v>0</v>
      </c>
      <c r="I22" s="134">
        <f t="shared" si="4"/>
        <v>0</v>
      </c>
    </row>
    <row r="23" spans="2:9" s="131" customFormat="1" ht="12.75">
      <c r="B23" s="132" t="s">
        <v>236</v>
      </c>
      <c r="C23" s="133"/>
      <c r="D23" s="130">
        <v>0</v>
      </c>
      <c r="E23" s="134">
        <v>0</v>
      </c>
      <c r="F23" s="81">
        <f t="shared" si="1"/>
        <v>0</v>
      </c>
      <c r="G23" s="134">
        <v>0</v>
      </c>
      <c r="H23" s="81">
        <f t="shared" si="2"/>
        <v>0</v>
      </c>
      <c r="I23" s="134">
        <f t="shared" si="4"/>
        <v>0</v>
      </c>
    </row>
    <row r="24" spans="2:9" s="131" customFormat="1" ht="12.75">
      <c r="B24" s="132" t="s">
        <v>237</v>
      </c>
      <c r="C24" s="133"/>
      <c r="D24" s="130">
        <v>0</v>
      </c>
      <c r="E24" s="134">
        <v>0</v>
      </c>
      <c r="F24" s="81">
        <f t="shared" si="1"/>
        <v>0</v>
      </c>
      <c r="G24" s="134">
        <v>0</v>
      </c>
      <c r="H24" s="81">
        <f t="shared" si="2"/>
        <v>0</v>
      </c>
      <c r="I24" s="134">
        <f t="shared" si="4"/>
        <v>0</v>
      </c>
    </row>
    <row r="25" spans="2:9" s="131" customFormat="1" ht="12.75">
      <c r="B25" s="132" t="s">
        <v>238</v>
      </c>
      <c r="C25" s="133"/>
      <c r="D25" s="130">
        <v>144000</v>
      </c>
      <c r="E25" s="134">
        <v>0</v>
      </c>
      <c r="F25" s="81">
        <f t="shared" si="1"/>
        <v>144000</v>
      </c>
      <c r="G25" s="134">
        <v>36000</v>
      </c>
      <c r="H25" s="81">
        <f t="shared" si="2"/>
        <v>36000</v>
      </c>
      <c r="I25" s="134">
        <f t="shared" si="4"/>
        <v>108000</v>
      </c>
    </row>
    <row r="26" spans="2:9" s="131" customFormat="1" ht="12.75">
      <c r="B26" s="132" t="s">
        <v>239</v>
      </c>
      <c r="C26" s="133"/>
      <c r="D26" s="130">
        <v>0</v>
      </c>
      <c r="E26" s="134"/>
      <c r="F26" s="81">
        <f t="shared" si="1"/>
        <v>0</v>
      </c>
      <c r="G26" s="134">
        <v>0</v>
      </c>
      <c r="H26" s="81">
        <f t="shared" si="2"/>
        <v>0</v>
      </c>
      <c r="I26" s="134">
        <f t="shared" si="4"/>
        <v>0</v>
      </c>
    </row>
    <row r="27" spans="2:9" s="131" customFormat="1" ht="12.75">
      <c r="B27" s="132" t="s">
        <v>240</v>
      </c>
      <c r="C27" s="133"/>
      <c r="D27" s="130">
        <v>0</v>
      </c>
      <c r="E27" s="134">
        <v>0</v>
      </c>
      <c r="F27" s="81">
        <f t="shared" si="1"/>
        <v>0</v>
      </c>
      <c r="G27" s="134">
        <v>0</v>
      </c>
      <c r="H27" s="81">
        <f t="shared" si="2"/>
        <v>0</v>
      </c>
      <c r="I27" s="134">
        <f t="shared" si="4"/>
        <v>0</v>
      </c>
    </row>
    <row r="28" spans="2:9" s="131" customFormat="1" ht="12.75">
      <c r="B28" s="132" t="s">
        <v>241</v>
      </c>
      <c r="C28" s="133"/>
      <c r="D28" s="130">
        <v>5500</v>
      </c>
      <c r="E28" s="134"/>
      <c r="F28" s="81">
        <f>E28+D28</f>
        <v>5500</v>
      </c>
      <c r="G28" s="134">
        <v>0</v>
      </c>
      <c r="H28" s="81">
        <f t="shared" si="2"/>
        <v>0</v>
      </c>
      <c r="I28" s="134">
        <f t="shared" si="4"/>
        <v>5500</v>
      </c>
    </row>
    <row r="29" spans="2:9" s="131" customFormat="1" ht="12.75">
      <c r="B29" s="128" t="s">
        <v>242</v>
      </c>
      <c r="C29" s="129"/>
      <c r="D29" s="147">
        <f aca="true" t="shared" si="5" ref="D29:I29">SUM(D30:D38)</f>
        <v>534800</v>
      </c>
      <c r="E29" s="147">
        <v>0</v>
      </c>
      <c r="F29" s="116">
        <f t="shared" si="1"/>
        <v>534800</v>
      </c>
      <c r="G29" s="147">
        <f t="shared" si="5"/>
        <v>130996</v>
      </c>
      <c r="H29" s="116">
        <f t="shared" si="2"/>
        <v>130996</v>
      </c>
      <c r="I29" s="147">
        <f t="shared" si="5"/>
        <v>403804</v>
      </c>
    </row>
    <row r="30" spans="2:9" s="131" customFormat="1" ht="12.75">
      <c r="B30" s="132" t="s">
        <v>243</v>
      </c>
      <c r="C30" s="133"/>
      <c r="D30" s="130">
        <v>155450</v>
      </c>
      <c r="E30" s="134">
        <v>0</v>
      </c>
      <c r="F30" s="81">
        <f t="shared" si="1"/>
        <v>155450</v>
      </c>
      <c r="G30" s="134">
        <v>42344</v>
      </c>
      <c r="H30" s="81">
        <f>G30</f>
        <v>42344</v>
      </c>
      <c r="I30" s="134">
        <f aca="true" t="shared" si="6" ref="I30:I43">F30-G30</f>
        <v>113106</v>
      </c>
    </row>
    <row r="31" spans="2:9" s="131" customFormat="1" ht="12.75">
      <c r="B31" s="132" t="s">
        <v>244</v>
      </c>
      <c r="C31" s="133"/>
      <c r="D31" s="130">
        <v>0</v>
      </c>
      <c r="E31" s="134"/>
      <c r="F31" s="81">
        <f t="shared" si="1"/>
        <v>0</v>
      </c>
      <c r="G31" s="134"/>
      <c r="H31" s="81">
        <f t="shared" si="2"/>
        <v>0</v>
      </c>
      <c r="I31" s="134">
        <f t="shared" si="6"/>
        <v>0</v>
      </c>
    </row>
    <row r="32" spans="2:9" s="131" customFormat="1" ht="12.75">
      <c r="B32" s="132" t="s">
        <v>245</v>
      </c>
      <c r="C32" s="133"/>
      <c r="D32" s="130">
        <v>0</v>
      </c>
      <c r="E32" s="134">
        <v>0</v>
      </c>
      <c r="F32" s="81">
        <f t="shared" si="1"/>
        <v>0</v>
      </c>
      <c r="G32" s="134"/>
      <c r="H32" s="81">
        <f t="shared" si="2"/>
        <v>0</v>
      </c>
      <c r="I32" s="134">
        <f t="shared" si="6"/>
        <v>0</v>
      </c>
    </row>
    <row r="33" spans="2:9" s="131" customFormat="1" ht="12.75">
      <c r="B33" s="132" t="s">
        <v>246</v>
      </c>
      <c r="C33" s="133"/>
      <c r="D33" s="130">
        <v>325000</v>
      </c>
      <c r="E33" s="134">
        <v>0</v>
      </c>
      <c r="F33" s="81">
        <f t="shared" si="1"/>
        <v>325000</v>
      </c>
      <c r="G33" s="134">
        <v>78652</v>
      </c>
      <c r="H33" s="81">
        <f>G33</f>
        <v>78652</v>
      </c>
      <c r="I33" s="134">
        <f t="shared" si="6"/>
        <v>246348</v>
      </c>
    </row>
    <row r="34" spans="2:9" s="131" customFormat="1" ht="12.75">
      <c r="B34" s="132" t="s">
        <v>247</v>
      </c>
      <c r="C34" s="133"/>
      <c r="D34" s="130">
        <v>24000</v>
      </c>
      <c r="E34" s="134">
        <v>0</v>
      </c>
      <c r="F34" s="81">
        <f t="shared" si="1"/>
        <v>24000</v>
      </c>
      <c r="G34" s="134">
        <v>7000</v>
      </c>
      <c r="H34" s="81">
        <f>G34</f>
        <v>7000</v>
      </c>
      <c r="I34" s="134">
        <f t="shared" si="6"/>
        <v>17000</v>
      </c>
    </row>
    <row r="35" spans="2:9" s="131" customFormat="1" ht="12.75">
      <c r="B35" s="132" t="s">
        <v>248</v>
      </c>
      <c r="C35" s="133"/>
      <c r="D35" s="130">
        <v>0</v>
      </c>
      <c r="E35" s="134">
        <v>0</v>
      </c>
      <c r="F35" s="81">
        <f t="shared" si="1"/>
        <v>0</v>
      </c>
      <c r="G35" s="134"/>
      <c r="H35" s="81">
        <f t="shared" si="2"/>
        <v>0</v>
      </c>
      <c r="I35" s="134">
        <f t="shared" si="6"/>
        <v>0</v>
      </c>
    </row>
    <row r="36" spans="2:9" s="131" customFormat="1" ht="12.75">
      <c r="B36" s="132" t="s">
        <v>249</v>
      </c>
      <c r="C36" s="133"/>
      <c r="D36" s="130">
        <v>20350</v>
      </c>
      <c r="E36" s="134">
        <v>0</v>
      </c>
      <c r="F36" s="81">
        <f t="shared" si="1"/>
        <v>20350</v>
      </c>
      <c r="G36" s="134">
        <v>3000</v>
      </c>
      <c r="H36" s="81">
        <f t="shared" si="2"/>
        <v>3000</v>
      </c>
      <c r="I36" s="134">
        <f>D36-H36</f>
        <v>17350</v>
      </c>
    </row>
    <row r="37" spans="2:9" s="131" customFormat="1" ht="12.75">
      <c r="B37" s="132" t="s">
        <v>250</v>
      </c>
      <c r="C37" s="133"/>
      <c r="D37" s="130">
        <v>0</v>
      </c>
      <c r="E37" s="134">
        <v>0</v>
      </c>
      <c r="F37" s="81">
        <f t="shared" si="1"/>
        <v>0</v>
      </c>
      <c r="G37" s="134">
        <v>0</v>
      </c>
      <c r="H37" s="81">
        <f t="shared" si="2"/>
        <v>0</v>
      </c>
      <c r="I37" s="134">
        <f t="shared" si="6"/>
        <v>0</v>
      </c>
    </row>
    <row r="38" spans="2:9" s="131" customFormat="1" ht="12.75">
      <c r="B38" s="132" t="s">
        <v>251</v>
      </c>
      <c r="C38" s="133"/>
      <c r="D38" s="130">
        <v>10000</v>
      </c>
      <c r="E38" s="134">
        <v>0</v>
      </c>
      <c r="F38" s="81">
        <f t="shared" si="1"/>
        <v>10000</v>
      </c>
      <c r="G38" s="134">
        <v>0</v>
      </c>
      <c r="H38" s="81">
        <f t="shared" si="2"/>
        <v>0</v>
      </c>
      <c r="I38" s="134">
        <f t="shared" si="6"/>
        <v>10000</v>
      </c>
    </row>
    <row r="39" spans="2:9" ht="25.5" customHeight="1">
      <c r="B39" s="222" t="s">
        <v>252</v>
      </c>
      <c r="C39" s="223"/>
      <c r="D39" s="75">
        <f aca="true" t="shared" si="7" ref="D39:I39">SUM(D40:D48)</f>
        <v>900000</v>
      </c>
      <c r="E39" s="75">
        <v>0</v>
      </c>
      <c r="F39" s="116">
        <f t="shared" si="1"/>
        <v>900000</v>
      </c>
      <c r="G39" s="75">
        <f t="shared" si="7"/>
        <v>222000</v>
      </c>
      <c r="H39" s="116">
        <f t="shared" si="2"/>
        <v>222000</v>
      </c>
      <c r="I39" s="75">
        <f t="shared" si="7"/>
        <v>678000</v>
      </c>
    </row>
    <row r="40" spans="2:9" ht="12.75">
      <c r="B40" s="79" t="s">
        <v>253</v>
      </c>
      <c r="C40" s="80"/>
      <c r="D40" s="78">
        <v>0</v>
      </c>
      <c r="E40" s="81">
        <v>0</v>
      </c>
      <c r="F40" s="81">
        <f t="shared" si="1"/>
        <v>0</v>
      </c>
      <c r="G40" s="81">
        <v>0</v>
      </c>
      <c r="H40" s="81">
        <f t="shared" si="2"/>
        <v>0</v>
      </c>
      <c r="I40" s="81">
        <f t="shared" si="6"/>
        <v>0</v>
      </c>
    </row>
    <row r="41" spans="2:9" ht="12.75">
      <c r="B41" s="79" t="s">
        <v>254</v>
      </c>
      <c r="C41" s="80"/>
      <c r="D41" s="78">
        <v>0</v>
      </c>
      <c r="E41" s="81">
        <v>0</v>
      </c>
      <c r="F41" s="81">
        <f t="shared" si="1"/>
        <v>0</v>
      </c>
      <c r="G41" s="81">
        <v>0</v>
      </c>
      <c r="H41" s="81">
        <f t="shared" si="2"/>
        <v>0</v>
      </c>
      <c r="I41" s="81">
        <f t="shared" si="6"/>
        <v>0</v>
      </c>
    </row>
    <row r="42" spans="2:9" ht="12.75">
      <c r="B42" s="79" t="s">
        <v>255</v>
      </c>
      <c r="C42" s="80"/>
      <c r="D42" s="78">
        <v>0</v>
      </c>
      <c r="E42" s="81">
        <v>0</v>
      </c>
      <c r="F42" s="81">
        <f t="shared" si="1"/>
        <v>0</v>
      </c>
      <c r="G42" s="81">
        <v>0</v>
      </c>
      <c r="H42" s="81">
        <f t="shared" si="2"/>
        <v>0</v>
      </c>
      <c r="I42" s="81">
        <f t="shared" si="6"/>
        <v>0</v>
      </c>
    </row>
    <row r="43" spans="2:9" ht="12.75">
      <c r="B43" s="79" t="s">
        <v>256</v>
      </c>
      <c r="C43" s="80"/>
      <c r="D43" s="78">
        <v>900000</v>
      </c>
      <c r="E43" s="81">
        <v>0</v>
      </c>
      <c r="F43" s="81">
        <f t="shared" si="1"/>
        <v>900000</v>
      </c>
      <c r="G43" s="81">
        <v>222000</v>
      </c>
      <c r="H43" s="81">
        <f t="shared" si="2"/>
        <v>222000</v>
      </c>
      <c r="I43" s="81">
        <f t="shared" si="6"/>
        <v>678000</v>
      </c>
    </row>
    <row r="44" spans="2:9" ht="12.75">
      <c r="B44" s="79" t="s">
        <v>257</v>
      </c>
      <c r="C44" s="80"/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</row>
    <row r="45" spans="2:9" ht="12.75">
      <c r="B45" s="79" t="s">
        <v>258</v>
      </c>
      <c r="C45" s="80"/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</row>
    <row r="46" spans="2:9" ht="12.75">
      <c r="B46" s="79" t="s">
        <v>259</v>
      </c>
      <c r="C46" s="80"/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</row>
    <row r="47" spans="2:9" ht="12.75">
      <c r="B47" s="79" t="s">
        <v>260</v>
      </c>
      <c r="C47" s="80"/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</row>
    <row r="48" spans="2:9" ht="12.75">
      <c r="B48" s="79" t="s">
        <v>261</v>
      </c>
      <c r="C48" s="80"/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</row>
    <row r="49" spans="2:9" ht="12.75">
      <c r="B49" s="222" t="s">
        <v>262</v>
      </c>
      <c r="C49" s="223"/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</row>
    <row r="50" spans="2:9" ht="12.75">
      <c r="B50" s="79" t="s">
        <v>263</v>
      </c>
      <c r="C50" s="80"/>
      <c r="D50" s="78">
        <v>0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</row>
    <row r="51" spans="2:9" ht="12.75">
      <c r="B51" s="79" t="s">
        <v>264</v>
      </c>
      <c r="C51" s="80"/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</row>
    <row r="52" spans="2:9" ht="12.75">
      <c r="B52" s="79" t="s">
        <v>265</v>
      </c>
      <c r="C52" s="80"/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</row>
    <row r="53" spans="2:9" ht="12.75">
      <c r="B53" s="79" t="s">
        <v>266</v>
      </c>
      <c r="C53" s="80"/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</row>
    <row r="54" spans="2:9" ht="12.75">
      <c r="B54" s="79" t="s">
        <v>267</v>
      </c>
      <c r="C54" s="80"/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</row>
    <row r="55" spans="2:9" ht="12.75">
      <c r="B55" s="79" t="s">
        <v>268</v>
      </c>
      <c r="C55" s="80"/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</row>
    <row r="56" spans="2:9" ht="12.75">
      <c r="B56" s="79" t="s">
        <v>269</v>
      </c>
      <c r="C56" s="80"/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</row>
    <row r="57" spans="2:9" ht="12.75">
      <c r="B57" s="79" t="s">
        <v>270</v>
      </c>
      <c r="C57" s="80"/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</row>
    <row r="58" spans="2:9" ht="12.75">
      <c r="B58" s="79" t="s">
        <v>271</v>
      </c>
      <c r="C58" s="80"/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</row>
    <row r="59" spans="2:9" ht="12.75">
      <c r="B59" s="76" t="s">
        <v>272</v>
      </c>
      <c r="C59" s="77"/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</row>
    <row r="60" spans="2:9" ht="12.75">
      <c r="B60" s="79" t="s">
        <v>273</v>
      </c>
      <c r="C60" s="80"/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</row>
    <row r="61" spans="2:9" ht="12.75">
      <c r="B61" s="79" t="s">
        <v>274</v>
      </c>
      <c r="C61" s="80"/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</row>
    <row r="62" spans="2:9" ht="12.75">
      <c r="B62" s="79" t="s">
        <v>275</v>
      </c>
      <c r="C62" s="80"/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</row>
    <row r="63" spans="2:9" ht="12.75">
      <c r="B63" s="222" t="s">
        <v>276</v>
      </c>
      <c r="C63" s="223"/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</row>
    <row r="64" spans="2:9" ht="12.75">
      <c r="B64" s="79" t="s">
        <v>277</v>
      </c>
      <c r="C64" s="80"/>
      <c r="D64" s="78">
        <v>0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</row>
    <row r="65" spans="2:9" ht="12.75">
      <c r="B65" s="79" t="s">
        <v>278</v>
      </c>
      <c r="C65" s="80"/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</row>
    <row r="66" spans="2:9" ht="12.75">
      <c r="B66" s="79" t="s">
        <v>279</v>
      </c>
      <c r="C66" s="80"/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</row>
    <row r="67" spans="2:9" ht="12.75">
      <c r="B67" s="79" t="s">
        <v>280</v>
      </c>
      <c r="C67" s="80"/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</row>
    <row r="68" spans="2:9" ht="12.75">
      <c r="B68" s="79" t="s">
        <v>281</v>
      </c>
      <c r="C68" s="80"/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</row>
    <row r="69" spans="2:9" ht="12.75">
      <c r="B69" s="79" t="s">
        <v>282</v>
      </c>
      <c r="C69" s="80"/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</row>
    <row r="70" spans="2:9" ht="12.75">
      <c r="B70" s="79" t="s">
        <v>283</v>
      </c>
      <c r="C70" s="80"/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</row>
    <row r="71" spans="2:9" ht="12.75">
      <c r="B71" s="79" t="s">
        <v>284</v>
      </c>
      <c r="C71" s="80"/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</row>
    <row r="72" spans="2:9" ht="12.75">
      <c r="B72" s="76" t="s">
        <v>285</v>
      </c>
      <c r="C72" s="77"/>
      <c r="D72" s="78">
        <v>0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</row>
    <row r="73" spans="2:9" ht="12.75">
      <c r="B73" s="79" t="s">
        <v>286</v>
      </c>
      <c r="C73" s="80"/>
      <c r="D73" s="78">
        <v>0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</row>
    <row r="74" spans="2:9" ht="12.75">
      <c r="B74" s="79" t="s">
        <v>287</v>
      </c>
      <c r="C74" s="80"/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</row>
    <row r="75" spans="2:9" ht="12.75">
      <c r="B75" s="79" t="s">
        <v>288</v>
      </c>
      <c r="C75" s="80"/>
      <c r="D75" s="78">
        <v>0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</row>
    <row r="76" spans="2:9" ht="12.75">
      <c r="B76" s="76" t="s">
        <v>289</v>
      </c>
      <c r="C76" s="77"/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</row>
    <row r="77" spans="2:9" ht="12.75">
      <c r="B77" s="79" t="s">
        <v>290</v>
      </c>
      <c r="C77" s="80"/>
      <c r="D77" s="78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</row>
    <row r="78" spans="2:9" ht="12.75">
      <c r="B78" s="79" t="s">
        <v>291</v>
      </c>
      <c r="C78" s="80"/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</row>
    <row r="79" spans="2:9" ht="12.75">
      <c r="B79" s="79" t="s">
        <v>292</v>
      </c>
      <c r="C79" s="80"/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</row>
    <row r="80" spans="2:9" ht="12.75">
      <c r="B80" s="79" t="s">
        <v>293</v>
      </c>
      <c r="C80" s="80"/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</row>
    <row r="81" spans="2:9" ht="12.75">
      <c r="B81" s="79" t="s">
        <v>294</v>
      </c>
      <c r="C81" s="80"/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</row>
    <row r="82" spans="2:9" ht="12.75">
      <c r="B82" s="79" t="s">
        <v>295</v>
      </c>
      <c r="C82" s="80"/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</row>
    <row r="83" spans="2:9" ht="12.75">
      <c r="B83" s="79" t="s">
        <v>296</v>
      </c>
      <c r="C83" s="80"/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</row>
    <row r="84" spans="2:9" ht="12.75">
      <c r="B84" s="82"/>
      <c r="C84" s="83"/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</row>
    <row r="85" spans="2:9" ht="12.75">
      <c r="B85" s="85" t="s">
        <v>297</v>
      </c>
      <c r="C85" s="86"/>
      <c r="D85" s="87">
        <f>D86+D104+D94+D114+D124+D134+D138+D147+D151</f>
        <v>0</v>
      </c>
      <c r="E85" s="87">
        <f>E86+E104+E94+E114+E124+E134+E138+E147+E151</f>
        <v>0</v>
      </c>
      <c r="F85" s="81">
        <f>D85</f>
        <v>0</v>
      </c>
      <c r="G85" s="87">
        <f>G86+G104+G94+G114+G124+G134+G138+G147+G151</f>
        <v>0</v>
      </c>
      <c r="H85" s="81">
        <f aca="true" t="shared" si="8" ref="H85:H140">G85</f>
        <v>0</v>
      </c>
      <c r="I85" s="87">
        <f>I86+I104+I94+I114+I124+I134+I138+I147+I151</f>
        <v>0</v>
      </c>
    </row>
    <row r="86" spans="2:9" ht="12.75">
      <c r="B86" s="76" t="s">
        <v>224</v>
      </c>
      <c r="C86" s="77"/>
      <c r="D86" s="78">
        <f>SUM(D87:D93)</f>
        <v>0</v>
      </c>
      <c r="E86" s="78">
        <f>SUM(E87:E93)</f>
        <v>0</v>
      </c>
      <c r="F86" s="78">
        <f>SUM(F87:F93)</f>
        <v>0</v>
      </c>
      <c r="G86" s="78">
        <f>SUM(G87:G93)</f>
        <v>0</v>
      </c>
      <c r="H86" s="81">
        <f t="shared" si="8"/>
        <v>0</v>
      </c>
      <c r="I86" s="81">
        <f aca="true" t="shared" si="9" ref="I86:I149">F86-G86</f>
        <v>0</v>
      </c>
    </row>
    <row r="87" spans="2:9" ht="12.75">
      <c r="B87" s="79" t="s">
        <v>225</v>
      </c>
      <c r="C87" s="80"/>
      <c r="D87" s="78">
        <v>0</v>
      </c>
      <c r="E87" s="78">
        <v>0</v>
      </c>
      <c r="F87" s="78">
        <v>0</v>
      </c>
      <c r="G87" s="78">
        <v>0</v>
      </c>
      <c r="H87" s="81">
        <f t="shared" si="8"/>
        <v>0</v>
      </c>
      <c r="I87" s="81">
        <f t="shared" si="9"/>
        <v>0</v>
      </c>
    </row>
    <row r="88" spans="2:9" ht="12.75">
      <c r="B88" s="79" t="s">
        <v>226</v>
      </c>
      <c r="C88" s="80"/>
      <c r="D88" s="78">
        <v>0</v>
      </c>
      <c r="E88" s="78">
        <v>0</v>
      </c>
      <c r="F88" s="78">
        <v>0</v>
      </c>
      <c r="G88" s="78">
        <v>0</v>
      </c>
      <c r="H88" s="81">
        <f t="shared" si="8"/>
        <v>0</v>
      </c>
      <c r="I88" s="81">
        <f t="shared" si="9"/>
        <v>0</v>
      </c>
    </row>
    <row r="89" spans="2:9" ht="12.75">
      <c r="B89" s="79" t="s">
        <v>227</v>
      </c>
      <c r="C89" s="80"/>
      <c r="D89" s="78">
        <v>0</v>
      </c>
      <c r="E89" s="78">
        <v>0</v>
      </c>
      <c r="F89" s="78">
        <v>0</v>
      </c>
      <c r="G89" s="78">
        <v>0</v>
      </c>
      <c r="H89" s="81">
        <f t="shared" si="8"/>
        <v>0</v>
      </c>
      <c r="I89" s="81">
        <f t="shared" si="9"/>
        <v>0</v>
      </c>
    </row>
    <row r="90" spans="2:9" ht="12.75">
      <c r="B90" s="79" t="s">
        <v>228</v>
      </c>
      <c r="C90" s="80"/>
      <c r="D90" s="78">
        <v>0</v>
      </c>
      <c r="E90" s="78">
        <v>0</v>
      </c>
      <c r="F90" s="78">
        <v>0</v>
      </c>
      <c r="G90" s="78">
        <v>0</v>
      </c>
      <c r="H90" s="81">
        <f t="shared" si="8"/>
        <v>0</v>
      </c>
      <c r="I90" s="81">
        <f t="shared" si="9"/>
        <v>0</v>
      </c>
    </row>
    <row r="91" spans="2:9" ht="12.75">
      <c r="B91" s="79" t="s">
        <v>229</v>
      </c>
      <c r="C91" s="80"/>
      <c r="D91" s="78">
        <v>0</v>
      </c>
      <c r="E91" s="78">
        <v>0</v>
      </c>
      <c r="F91" s="78">
        <v>0</v>
      </c>
      <c r="G91" s="78">
        <v>0</v>
      </c>
      <c r="H91" s="81">
        <f t="shared" si="8"/>
        <v>0</v>
      </c>
      <c r="I91" s="81">
        <f t="shared" si="9"/>
        <v>0</v>
      </c>
    </row>
    <row r="92" spans="2:9" ht="12.75">
      <c r="B92" s="79" t="s">
        <v>230</v>
      </c>
      <c r="C92" s="80"/>
      <c r="D92" s="78">
        <v>0</v>
      </c>
      <c r="E92" s="78">
        <v>0</v>
      </c>
      <c r="F92" s="78">
        <v>0</v>
      </c>
      <c r="G92" s="78">
        <v>0</v>
      </c>
      <c r="H92" s="81">
        <f t="shared" si="8"/>
        <v>0</v>
      </c>
      <c r="I92" s="81">
        <f t="shared" si="9"/>
        <v>0</v>
      </c>
    </row>
    <row r="93" spans="2:9" ht="12.75">
      <c r="B93" s="79" t="s">
        <v>231</v>
      </c>
      <c r="C93" s="80"/>
      <c r="D93" s="78">
        <v>0</v>
      </c>
      <c r="E93" s="78">
        <v>0</v>
      </c>
      <c r="F93" s="78">
        <v>0</v>
      </c>
      <c r="G93" s="78">
        <v>0</v>
      </c>
      <c r="H93" s="81">
        <f t="shared" si="8"/>
        <v>0</v>
      </c>
      <c r="I93" s="81">
        <f t="shared" si="9"/>
        <v>0</v>
      </c>
    </row>
    <row r="94" spans="2:9" ht="12.75">
      <c r="B94" s="76" t="s">
        <v>232</v>
      </c>
      <c r="C94" s="77"/>
      <c r="D94" s="78">
        <v>0</v>
      </c>
      <c r="E94" s="78">
        <v>0</v>
      </c>
      <c r="F94" s="78">
        <v>0</v>
      </c>
      <c r="G94" s="78">
        <v>0</v>
      </c>
      <c r="H94" s="81">
        <f t="shared" si="8"/>
        <v>0</v>
      </c>
      <c r="I94" s="81">
        <f t="shared" si="9"/>
        <v>0</v>
      </c>
    </row>
    <row r="95" spans="2:9" ht="12.75">
      <c r="B95" s="79" t="s">
        <v>233</v>
      </c>
      <c r="C95" s="80"/>
      <c r="D95" s="78">
        <v>0</v>
      </c>
      <c r="E95" s="78">
        <v>0</v>
      </c>
      <c r="F95" s="78">
        <v>0</v>
      </c>
      <c r="G95" s="78">
        <v>0</v>
      </c>
      <c r="H95" s="81">
        <f t="shared" si="8"/>
        <v>0</v>
      </c>
      <c r="I95" s="81">
        <f t="shared" si="9"/>
        <v>0</v>
      </c>
    </row>
    <row r="96" spans="2:9" ht="12.75">
      <c r="B96" s="79" t="s">
        <v>234</v>
      </c>
      <c r="C96" s="80"/>
      <c r="D96" s="78">
        <v>0</v>
      </c>
      <c r="E96" s="78">
        <v>0</v>
      </c>
      <c r="F96" s="78">
        <v>0</v>
      </c>
      <c r="G96" s="78">
        <v>0</v>
      </c>
      <c r="H96" s="81">
        <f t="shared" si="8"/>
        <v>0</v>
      </c>
      <c r="I96" s="81">
        <f t="shared" si="9"/>
        <v>0</v>
      </c>
    </row>
    <row r="97" spans="2:9" ht="12.75">
      <c r="B97" s="79" t="s">
        <v>235</v>
      </c>
      <c r="C97" s="80"/>
      <c r="D97" s="78">
        <v>0</v>
      </c>
      <c r="E97" s="78">
        <v>0</v>
      </c>
      <c r="F97" s="78">
        <v>0</v>
      </c>
      <c r="G97" s="78">
        <v>0</v>
      </c>
      <c r="H97" s="81">
        <f t="shared" si="8"/>
        <v>0</v>
      </c>
      <c r="I97" s="81">
        <f t="shared" si="9"/>
        <v>0</v>
      </c>
    </row>
    <row r="98" spans="2:9" ht="12.75">
      <c r="B98" s="79" t="s">
        <v>236</v>
      </c>
      <c r="C98" s="80"/>
      <c r="D98" s="78">
        <v>0</v>
      </c>
      <c r="E98" s="78">
        <v>0</v>
      </c>
      <c r="F98" s="78">
        <v>0</v>
      </c>
      <c r="G98" s="78">
        <v>0</v>
      </c>
      <c r="H98" s="81">
        <f t="shared" si="8"/>
        <v>0</v>
      </c>
      <c r="I98" s="81">
        <f t="shared" si="9"/>
        <v>0</v>
      </c>
    </row>
    <row r="99" spans="2:9" ht="12.75">
      <c r="B99" s="79" t="s">
        <v>237</v>
      </c>
      <c r="C99" s="80"/>
      <c r="D99" s="78">
        <v>0</v>
      </c>
      <c r="E99" s="78">
        <v>0</v>
      </c>
      <c r="F99" s="78">
        <v>0</v>
      </c>
      <c r="G99" s="78">
        <v>0</v>
      </c>
      <c r="H99" s="81">
        <f t="shared" si="8"/>
        <v>0</v>
      </c>
      <c r="I99" s="81">
        <f t="shared" si="9"/>
        <v>0</v>
      </c>
    </row>
    <row r="100" spans="2:9" ht="12.75">
      <c r="B100" s="79" t="s">
        <v>238</v>
      </c>
      <c r="C100" s="80"/>
      <c r="D100" s="78">
        <v>0</v>
      </c>
      <c r="E100" s="78">
        <v>0</v>
      </c>
      <c r="F100" s="78">
        <v>0</v>
      </c>
      <c r="G100" s="78">
        <v>0</v>
      </c>
      <c r="H100" s="81">
        <f t="shared" si="8"/>
        <v>0</v>
      </c>
      <c r="I100" s="81">
        <f t="shared" si="9"/>
        <v>0</v>
      </c>
    </row>
    <row r="101" spans="2:9" ht="12.75">
      <c r="B101" s="79" t="s">
        <v>239</v>
      </c>
      <c r="C101" s="80"/>
      <c r="D101" s="78">
        <v>0</v>
      </c>
      <c r="E101" s="78">
        <v>0</v>
      </c>
      <c r="F101" s="78">
        <v>0</v>
      </c>
      <c r="G101" s="78">
        <v>0</v>
      </c>
      <c r="H101" s="81">
        <f t="shared" si="8"/>
        <v>0</v>
      </c>
      <c r="I101" s="81">
        <f t="shared" si="9"/>
        <v>0</v>
      </c>
    </row>
    <row r="102" spans="2:9" ht="12.75">
      <c r="B102" s="79" t="s">
        <v>240</v>
      </c>
      <c r="C102" s="80"/>
      <c r="D102" s="78">
        <v>0</v>
      </c>
      <c r="E102" s="78">
        <v>0</v>
      </c>
      <c r="F102" s="78">
        <v>0</v>
      </c>
      <c r="G102" s="78">
        <v>0</v>
      </c>
      <c r="H102" s="81">
        <f t="shared" si="8"/>
        <v>0</v>
      </c>
      <c r="I102" s="81">
        <f t="shared" si="9"/>
        <v>0</v>
      </c>
    </row>
    <row r="103" spans="2:9" ht="12.75">
      <c r="B103" s="79" t="s">
        <v>241</v>
      </c>
      <c r="C103" s="80"/>
      <c r="D103" s="78">
        <v>0</v>
      </c>
      <c r="E103" s="78">
        <v>0</v>
      </c>
      <c r="F103" s="78">
        <v>0</v>
      </c>
      <c r="G103" s="78">
        <v>0</v>
      </c>
      <c r="H103" s="81">
        <f t="shared" si="8"/>
        <v>0</v>
      </c>
      <c r="I103" s="81">
        <f t="shared" si="9"/>
        <v>0</v>
      </c>
    </row>
    <row r="104" spans="2:9" ht="12.75">
      <c r="B104" s="76" t="s">
        <v>242</v>
      </c>
      <c r="C104" s="77"/>
      <c r="D104" s="78">
        <v>0</v>
      </c>
      <c r="E104" s="78">
        <v>0</v>
      </c>
      <c r="F104" s="78">
        <v>0</v>
      </c>
      <c r="G104" s="78">
        <v>0</v>
      </c>
      <c r="H104" s="81">
        <f t="shared" si="8"/>
        <v>0</v>
      </c>
      <c r="I104" s="81">
        <f t="shared" si="9"/>
        <v>0</v>
      </c>
    </row>
    <row r="105" spans="2:9" ht="12.75">
      <c r="B105" s="79" t="s">
        <v>243</v>
      </c>
      <c r="C105" s="80"/>
      <c r="D105" s="78">
        <v>0</v>
      </c>
      <c r="E105" s="78">
        <v>0</v>
      </c>
      <c r="F105" s="78">
        <v>0</v>
      </c>
      <c r="G105" s="78">
        <v>0</v>
      </c>
      <c r="H105" s="81">
        <f t="shared" si="8"/>
        <v>0</v>
      </c>
      <c r="I105" s="81">
        <f t="shared" si="9"/>
        <v>0</v>
      </c>
    </row>
    <row r="106" spans="2:9" ht="12.75">
      <c r="B106" s="79" t="s">
        <v>244</v>
      </c>
      <c r="C106" s="80"/>
      <c r="D106" s="78">
        <v>0</v>
      </c>
      <c r="E106" s="78">
        <v>0</v>
      </c>
      <c r="F106" s="78">
        <v>0</v>
      </c>
      <c r="G106" s="78">
        <v>0</v>
      </c>
      <c r="H106" s="81">
        <f t="shared" si="8"/>
        <v>0</v>
      </c>
      <c r="I106" s="81">
        <f t="shared" si="9"/>
        <v>0</v>
      </c>
    </row>
    <row r="107" spans="2:9" ht="12.75">
      <c r="B107" s="79" t="s">
        <v>245</v>
      </c>
      <c r="C107" s="80"/>
      <c r="D107" s="78">
        <v>0</v>
      </c>
      <c r="E107" s="78">
        <v>0</v>
      </c>
      <c r="F107" s="78">
        <v>0</v>
      </c>
      <c r="G107" s="78">
        <v>0</v>
      </c>
      <c r="H107" s="81">
        <f t="shared" si="8"/>
        <v>0</v>
      </c>
      <c r="I107" s="81">
        <f t="shared" si="9"/>
        <v>0</v>
      </c>
    </row>
    <row r="108" spans="2:9" ht="12.75">
      <c r="B108" s="79" t="s">
        <v>246</v>
      </c>
      <c r="C108" s="80"/>
      <c r="D108" s="78">
        <v>0</v>
      </c>
      <c r="E108" s="78">
        <v>0</v>
      </c>
      <c r="F108" s="78">
        <v>0</v>
      </c>
      <c r="G108" s="78">
        <v>0</v>
      </c>
      <c r="H108" s="81">
        <f t="shared" si="8"/>
        <v>0</v>
      </c>
      <c r="I108" s="81">
        <f t="shared" si="9"/>
        <v>0</v>
      </c>
    </row>
    <row r="109" spans="2:9" ht="12.75">
      <c r="B109" s="79" t="s">
        <v>247</v>
      </c>
      <c r="C109" s="80"/>
      <c r="D109" s="78">
        <v>0</v>
      </c>
      <c r="E109" s="78">
        <v>0</v>
      </c>
      <c r="F109" s="78">
        <v>0</v>
      </c>
      <c r="G109" s="78">
        <v>0</v>
      </c>
      <c r="H109" s="81">
        <f t="shared" si="8"/>
        <v>0</v>
      </c>
      <c r="I109" s="81">
        <f t="shared" si="9"/>
        <v>0</v>
      </c>
    </row>
    <row r="110" spans="2:9" ht="12.75">
      <c r="B110" s="79" t="s">
        <v>248</v>
      </c>
      <c r="C110" s="80"/>
      <c r="D110" s="78">
        <v>0</v>
      </c>
      <c r="E110" s="78">
        <v>0</v>
      </c>
      <c r="F110" s="78">
        <v>0</v>
      </c>
      <c r="G110" s="78">
        <v>0</v>
      </c>
      <c r="H110" s="81">
        <f t="shared" si="8"/>
        <v>0</v>
      </c>
      <c r="I110" s="81">
        <f t="shared" si="9"/>
        <v>0</v>
      </c>
    </row>
    <row r="111" spans="2:9" ht="12.75">
      <c r="B111" s="79" t="s">
        <v>249</v>
      </c>
      <c r="C111" s="80"/>
      <c r="D111" s="78">
        <v>0</v>
      </c>
      <c r="E111" s="78">
        <v>0</v>
      </c>
      <c r="F111" s="78">
        <v>0</v>
      </c>
      <c r="G111" s="78">
        <v>0</v>
      </c>
      <c r="H111" s="81">
        <f t="shared" si="8"/>
        <v>0</v>
      </c>
      <c r="I111" s="81">
        <f t="shared" si="9"/>
        <v>0</v>
      </c>
    </row>
    <row r="112" spans="2:9" ht="12.75">
      <c r="B112" s="79" t="s">
        <v>250</v>
      </c>
      <c r="C112" s="80"/>
      <c r="D112" s="78">
        <v>0</v>
      </c>
      <c r="E112" s="78">
        <v>0</v>
      </c>
      <c r="F112" s="78">
        <v>0</v>
      </c>
      <c r="G112" s="78">
        <v>0</v>
      </c>
      <c r="H112" s="81">
        <f t="shared" si="8"/>
        <v>0</v>
      </c>
      <c r="I112" s="81">
        <f t="shared" si="9"/>
        <v>0</v>
      </c>
    </row>
    <row r="113" spans="2:9" ht="12.75">
      <c r="B113" s="79" t="s">
        <v>251</v>
      </c>
      <c r="C113" s="80"/>
      <c r="D113" s="78">
        <v>0</v>
      </c>
      <c r="E113" s="78">
        <v>0</v>
      </c>
      <c r="F113" s="78">
        <v>0</v>
      </c>
      <c r="G113" s="78">
        <v>0</v>
      </c>
      <c r="H113" s="81">
        <f t="shared" si="8"/>
        <v>0</v>
      </c>
      <c r="I113" s="81">
        <f t="shared" si="9"/>
        <v>0</v>
      </c>
    </row>
    <row r="114" spans="2:9" ht="25.5" customHeight="1">
      <c r="B114" s="222" t="s">
        <v>252</v>
      </c>
      <c r="C114" s="223"/>
      <c r="D114" s="78">
        <v>0</v>
      </c>
      <c r="E114" s="78">
        <v>0</v>
      </c>
      <c r="F114" s="78">
        <v>0</v>
      </c>
      <c r="G114" s="78">
        <v>0</v>
      </c>
      <c r="H114" s="81">
        <f t="shared" si="8"/>
        <v>0</v>
      </c>
      <c r="I114" s="81">
        <f t="shared" si="9"/>
        <v>0</v>
      </c>
    </row>
    <row r="115" spans="2:9" ht="12.75">
      <c r="B115" s="79" t="s">
        <v>253</v>
      </c>
      <c r="C115" s="80"/>
      <c r="D115" s="78">
        <v>0</v>
      </c>
      <c r="E115" s="78">
        <v>0</v>
      </c>
      <c r="F115" s="78">
        <v>0</v>
      </c>
      <c r="G115" s="78">
        <v>0</v>
      </c>
      <c r="H115" s="81">
        <f t="shared" si="8"/>
        <v>0</v>
      </c>
      <c r="I115" s="81">
        <f t="shared" si="9"/>
        <v>0</v>
      </c>
    </row>
    <row r="116" spans="2:9" ht="12.75">
      <c r="B116" s="79" t="s">
        <v>254</v>
      </c>
      <c r="C116" s="80"/>
      <c r="D116" s="78">
        <v>0</v>
      </c>
      <c r="E116" s="78">
        <v>0</v>
      </c>
      <c r="F116" s="78">
        <v>0</v>
      </c>
      <c r="G116" s="78">
        <v>0</v>
      </c>
      <c r="H116" s="81">
        <f t="shared" si="8"/>
        <v>0</v>
      </c>
      <c r="I116" s="81">
        <f t="shared" si="9"/>
        <v>0</v>
      </c>
    </row>
    <row r="117" spans="2:9" ht="12.75">
      <c r="B117" s="79" t="s">
        <v>255</v>
      </c>
      <c r="C117" s="80"/>
      <c r="D117" s="78">
        <v>0</v>
      </c>
      <c r="E117" s="78">
        <v>0</v>
      </c>
      <c r="F117" s="78">
        <v>0</v>
      </c>
      <c r="G117" s="78">
        <v>0</v>
      </c>
      <c r="H117" s="81">
        <f t="shared" si="8"/>
        <v>0</v>
      </c>
      <c r="I117" s="81">
        <f t="shared" si="9"/>
        <v>0</v>
      </c>
    </row>
    <row r="118" spans="2:9" ht="12.75">
      <c r="B118" s="79" t="s">
        <v>256</v>
      </c>
      <c r="C118" s="80"/>
      <c r="D118" s="78">
        <v>0</v>
      </c>
      <c r="E118" s="78">
        <v>0</v>
      </c>
      <c r="F118" s="78">
        <v>0</v>
      </c>
      <c r="G118" s="78">
        <v>0</v>
      </c>
      <c r="H118" s="81">
        <f t="shared" si="8"/>
        <v>0</v>
      </c>
      <c r="I118" s="81">
        <f t="shared" si="9"/>
        <v>0</v>
      </c>
    </row>
    <row r="119" spans="2:9" ht="12.75">
      <c r="B119" s="79" t="s">
        <v>257</v>
      </c>
      <c r="C119" s="80"/>
      <c r="D119" s="78">
        <v>0</v>
      </c>
      <c r="E119" s="78">
        <v>0</v>
      </c>
      <c r="F119" s="78">
        <v>0</v>
      </c>
      <c r="G119" s="78">
        <v>0</v>
      </c>
      <c r="H119" s="81">
        <f t="shared" si="8"/>
        <v>0</v>
      </c>
      <c r="I119" s="81">
        <f t="shared" si="9"/>
        <v>0</v>
      </c>
    </row>
    <row r="120" spans="2:9" ht="12.75">
      <c r="B120" s="79" t="s">
        <v>258</v>
      </c>
      <c r="C120" s="80"/>
      <c r="D120" s="78">
        <v>0</v>
      </c>
      <c r="E120" s="78">
        <v>0</v>
      </c>
      <c r="F120" s="78">
        <v>0</v>
      </c>
      <c r="G120" s="78">
        <v>0</v>
      </c>
      <c r="H120" s="81">
        <f t="shared" si="8"/>
        <v>0</v>
      </c>
      <c r="I120" s="81">
        <f t="shared" si="9"/>
        <v>0</v>
      </c>
    </row>
    <row r="121" spans="2:9" ht="12.75">
      <c r="B121" s="79" t="s">
        <v>259</v>
      </c>
      <c r="C121" s="80"/>
      <c r="D121" s="78"/>
      <c r="E121" s="78"/>
      <c r="F121" s="78"/>
      <c r="G121" s="78"/>
      <c r="H121" s="81">
        <f t="shared" si="8"/>
        <v>0</v>
      </c>
      <c r="I121" s="81">
        <f t="shared" si="9"/>
        <v>0</v>
      </c>
    </row>
    <row r="122" spans="2:9" ht="12.75">
      <c r="B122" s="79" t="s">
        <v>260</v>
      </c>
      <c r="C122" s="80"/>
      <c r="D122" s="78">
        <v>0</v>
      </c>
      <c r="E122" s="78">
        <v>0</v>
      </c>
      <c r="F122" s="78">
        <v>0</v>
      </c>
      <c r="G122" s="78">
        <v>0</v>
      </c>
      <c r="H122" s="81">
        <f t="shared" si="8"/>
        <v>0</v>
      </c>
      <c r="I122" s="81">
        <f t="shared" si="9"/>
        <v>0</v>
      </c>
    </row>
    <row r="123" spans="2:9" ht="12.75">
      <c r="B123" s="79" t="s">
        <v>261</v>
      </c>
      <c r="C123" s="80"/>
      <c r="D123" s="78">
        <v>0</v>
      </c>
      <c r="E123" s="78">
        <v>0</v>
      </c>
      <c r="F123" s="78">
        <v>0</v>
      </c>
      <c r="G123" s="78">
        <v>0</v>
      </c>
      <c r="H123" s="81">
        <f t="shared" si="8"/>
        <v>0</v>
      </c>
      <c r="I123" s="81">
        <f t="shared" si="9"/>
        <v>0</v>
      </c>
    </row>
    <row r="124" spans="2:9" ht="12.75">
      <c r="B124" s="76" t="s">
        <v>262</v>
      </c>
      <c r="C124" s="77"/>
      <c r="D124" s="78">
        <v>0</v>
      </c>
      <c r="E124" s="78">
        <v>0</v>
      </c>
      <c r="F124" s="78">
        <v>0</v>
      </c>
      <c r="G124" s="78">
        <v>0</v>
      </c>
      <c r="H124" s="81">
        <f t="shared" si="8"/>
        <v>0</v>
      </c>
      <c r="I124" s="81">
        <f t="shared" si="9"/>
        <v>0</v>
      </c>
    </row>
    <row r="125" spans="2:9" ht="12.75">
      <c r="B125" s="79" t="s">
        <v>263</v>
      </c>
      <c r="C125" s="80"/>
      <c r="D125" s="78">
        <v>0</v>
      </c>
      <c r="E125" s="78">
        <v>0</v>
      </c>
      <c r="F125" s="78">
        <v>0</v>
      </c>
      <c r="G125" s="78">
        <v>0</v>
      </c>
      <c r="H125" s="81">
        <f t="shared" si="8"/>
        <v>0</v>
      </c>
      <c r="I125" s="81">
        <f t="shared" si="9"/>
        <v>0</v>
      </c>
    </row>
    <row r="126" spans="2:9" ht="12.75">
      <c r="B126" s="79" t="s">
        <v>264</v>
      </c>
      <c r="C126" s="80"/>
      <c r="D126" s="78">
        <v>0</v>
      </c>
      <c r="E126" s="78">
        <v>0</v>
      </c>
      <c r="F126" s="78">
        <v>0</v>
      </c>
      <c r="G126" s="78">
        <v>0</v>
      </c>
      <c r="H126" s="81">
        <f t="shared" si="8"/>
        <v>0</v>
      </c>
      <c r="I126" s="81">
        <f t="shared" si="9"/>
        <v>0</v>
      </c>
    </row>
    <row r="127" spans="2:9" ht="12.75">
      <c r="B127" s="79" t="s">
        <v>265</v>
      </c>
      <c r="C127" s="80"/>
      <c r="D127" s="78">
        <v>0</v>
      </c>
      <c r="E127" s="78">
        <v>0</v>
      </c>
      <c r="F127" s="78">
        <v>0</v>
      </c>
      <c r="G127" s="78">
        <v>0</v>
      </c>
      <c r="H127" s="81">
        <f t="shared" si="8"/>
        <v>0</v>
      </c>
      <c r="I127" s="81">
        <f t="shared" si="9"/>
        <v>0</v>
      </c>
    </row>
    <row r="128" spans="2:9" ht="12.75">
      <c r="B128" s="79" t="s">
        <v>266</v>
      </c>
      <c r="C128" s="80"/>
      <c r="D128" s="78">
        <v>0</v>
      </c>
      <c r="E128" s="78">
        <v>0</v>
      </c>
      <c r="F128" s="78">
        <v>0</v>
      </c>
      <c r="G128" s="78">
        <v>0</v>
      </c>
      <c r="H128" s="81">
        <f t="shared" si="8"/>
        <v>0</v>
      </c>
      <c r="I128" s="81">
        <f t="shared" si="9"/>
        <v>0</v>
      </c>
    </row>
    <row r="129" spans="2:9" ht="12.75">
      <c r="B129" s="79" t="s">
        <v>267</v>
      </c>
      <c r="C129" s="80"/>
      <c r="D129" s="78">
        <v>0</v>
      </c>
      <c r="E129" s="78">
        <v>0</v>
      </c>
      <c r="F129" s="78">
        <v>0</v>
      </c>
      <c r="G129" s="78">
        <v>0</v>
      </c>
      <c r="H129" s="81">
        <f t="shared" si="8"/>
        <v>0</v>
      </c>
      <c r="I129" s="81">
        <f t="shared" si="9"/>
        <v>0</v>
      </c>
    </row>
    <row r="130" spans="2:9" ht="12.75">
      <c r="B130" s="79" t="s">
        <v>268</v>
      </c>
      <c r="C130" s="80"/>
      <c r="D130" s="78">
        <v>0</v>
      </c>
      <c r="E130" s="78">
        <v>0</v>
      </c>
      <c r="F130" s="78">
        <v>0</v>
      </c>
      <c r="G130" s="78">
        <v>0</v>
      </c>
      <c r="H130" s="81">
        <f t="shared" si="8"/>
        <v>0</v>
      </c>
      <c r="I130" s="81">
        <f t="shared" si="9"/>
        <v>0</v>
      </c>
    </row>
    <row r="131" spans="2:9" ht="12.75">
      <c r="B131" s="79" t="s">
        <v>269</v>
      </c>
      <c r="C131" s="80"/>
      <c r="D131" s="78">
        <v>0</v>
      </c>
      <c r="E131" s="78">
        <v>0</v>
      </c>
      <c r="F131" s="78">
        <v>0</v>
      </c>
      <c r="G131" s="78">
        <v>0</v>
      </c>
      <c r="H131" s="81">
        <f t="shared" si="8"/>
        <v>0</v>
      </c>
      <c r="I131" s="81">
        <f t="shared" si="9"/>
        <v>0</v>
      </c>
    </row>
    <row r="132" spans="2:9" ht="12.75">
      <c r="B132" s="79" t="s">
        <v>270</v>
      </c>
      <c r="C132" s="80"/>
      <c r="D132" s="78">
        <v>0</v>
      </c>
      <c r="E132" s="78">
        <v>0</v>
      </c>
      <c r="F132" s="78">
        <v>0</v>
      </c>
      <c r="G132" s="78">
        <v>0</v>
      </c>
      <c r="H132" s="81">
        <f t="shared" si="8"/>
        <v>0</v>
      </c>
      <c r="I132" s="81">
        <f t="shared" si="9"/>
        <v>0</v>
      </c>
    </row>
    <row r="133" spans="2:9" ht="12.75">
      <c r="B133" s="79" t="s">
        <v>271</v>
      </c>
      <c r="C133" s="80"/>
      <c r="D133" s="78">
        <v>0</v>
      </c>
      <c r="E133" s="78">
        <v>0</v>
      </c>
      <c r="F133" s="78">
        <v>0</v>
      </c>
      <c r="G133" s="78">
        <v>0</v>
      </c>
      <c r="H133" s="81">
        <f t="shared" si="8"/>
        <v>0</v>
      </c>
      <c r="I133" s="81">
        <f t="shared" si="9"/>
        <v>0</v>
      </c>
    </row>
    <row r="134" spans="2:9" ht="12.75">
      <c r="B134" s="76" t="s">
        <v>272</v>
      </c>
      <c r="C134" s="77"/>
      <c r="D134" s="78">
        <v>0</v>
      </c>
      <c r="E134" s="78">
        <v>0</v>
      </c>
      <c r="F134" s="78">
        <v>0</v>
      </c>
      <c r="G134" s="78">
        <v>0</v>
      </c>
      <c r="H134" s="81">
        <f t="shared" si="8"/>
        <v>0</v>
      </c>
      <c r="I134" s="81">
        <f t="shared" si="9"/>
        <v>0</v>
      </c>
    </row>
    <row r="135" spans="2:9" ht="12.75">
      <c r="B135" s="79" t="s">
        <v>273</v>
      </c>
      <c r="C135" s="80"/>
      <c r="D135" s="78">
        <v>0</v>
      </c>
      <c r="E135" s="78">
        <v>0</v>
      </c>
      <c r="F135" s="78">
        <v>0</v>
      </c>
      <c r="G135" s="78">
        <v>0</v>
      </c>
      <c r="H135" s="81">
        <f t="shared" si="8"/>
        <v>0</v>
      </c>
      <c r="I135" s="81">
        <f t="shared" si="9"/>
        <v>0</v>
      </c>
    </row>
    <row r="136" spans="2:9" ht="12.75">
      <c r="B136" s="79" t="s">
        <v>274</v>
      </c>
      <c r="C136" s="80"/>
      <c r="D136" s="78">
        <v>0</v>
      </c>
      <c r="E136" s="78">
        <v>0</v>
      </c>
      <c r="F136" s="78">
        <v>0</v>
      </c>
      <c r="G136" s="78">
        <v>0</v>
      </c>
      <c r="H136" s="81">
        <f t="shared" si="8"/>
        <v>0</v>
      </c>
      <c r="I136" s="81">
        <f t="shared" si="9"/>
        <v>0</v>
      </c>
    </row>
    <row r="137" spans="2:9" ht="12.75">
      <c r="B137" s="79" t="s">
        <v>275</v>
      </c>
      <c r="C137" s="80"/>
      <c r="D137" s="78">
        <v>0</v>
      </c>
      <c r="E137" s="78">
        <v>0</v>
      </c>
      <c r="F137" s="78">
        <v>0</v>
      </c>
      <c r="G137" s="78">
        <v>0</v>
      </c>
      <c r="H137" s="81">
        <f t="shared" si="8"/>
        <v>0</v>
      </c>
      <c r="I137" s="81">
        <f t="shared" si="9"/>
        <v>0</v>
      </c>
    </row>
    <row r="138" spans="2:9" ht="12.75">
      <c r="B138" s="76" t="s">
        <v>276</v>
      </c>
      <c r="C138" s="77"/>
      <c r="D138" s="78">
        <v>0</v>
      </c>
      <c r="E138" s="78">
        <v>0</v>
      </c>
      <c r="F138" s="78">
        <v>0</v>
      </c>
      <c r="G138" s="78">
        <v>0</v>
      </c>
      <c r="H138" s="81">
        <f t="shared" si="8"/>
        <v>0</v>
      </c>
      <c r="I138" s="81">
        <f t="shared" si="9"/>
        <v>0</v>
      </c>
    </row>
    <row r="139" spans="2:9" ht="12.75">
      <c r="B139" s="79" t="s">
        <v>277</v>
      </c>
      <c r="C139" s="80"/>
      <c r="D139" s="78">
        <v>0</v>
      </c>
      <c r="E139" s="78">
        <v>0</v>
      </c>
      <c r="F139" s="78">
        <v>0</v>
      </c>
      <c r="G139" s="78">
        <v>0</v>
      </c>
      <c r="H139" s="81">
        <f t="shared" si="8"/>
        <v>0</v>
      </c>
      <c r="I139" s="81">
        <f t="shared" si="9"/>
        <v>0</v>
      </c>
    </row>
    <row r="140" spans="2:9" ht="12.75">
      <c r="B140" s="79" t="s">
        <v>278</v>
      </c>
      <c r="C140" s="80"/>
      <c r="D140" s="78">
        <v>0</v>
      </c>
      <c r="E140" s="78">
        <v>0</v>
      </c>
      <c r="F140" s="78">
        <v>0</v>
      </c>
      <c r="G140" s="78">
        <v>0</v>
      </c>
      <c r="H140" s="81">
        <f t="shared" si="8"/>
        <v>0</v>
      </c>
      <c r="I140" s="81">
        <f t="shared" si="9"/>
        <v>0</v>
      </c>
    </row>
    <row r="141" spans="2:9" ht="12.75">
      <c r="B141" s="79" t="s">
        <v>279</v>
      </c>
      <c r="C141" s="80"/>
      <c r="D141" s="78">
        <v>0</v>
      </c>
      <c r="E141" s="78">
        <v>0</v>
      </c>
      <c r="F141" s="78">
        <v>0</v>
      </c>
      <c r="G141" s="78">
        <v>0</v>
      </c>
      <c r="H141" s="81">
        <f aca="true" t="shared" si="10" ref="H141:H158">G141</f>
        <v>0</v>
      </c>
      <c r="I141" s="81">
        <f t="shared" si="9"/>
        <v>0</v>
      </c>
    </row>
    <row r="142" spans="2:9" ht="12.75">
      <c r="B142" s="79" t="s">
        <v>280</v>
      </c>
      <c r="C142" s="80"/>
      <c r="D142" s="78">
        <v>0</v>
      </c>
      <c r="E142" s="78">
        <v>0</v>
      </c>
      <c r="F142" s="78">
        <v>0</v>
      </c>
      <c r="G142" s="78">
        <v>0</v>
      </c>
      <c r="H142" s="81">
        <f t="shared" si="10"/>
        <v>0</v>
      </c>
      <c r="I142" s="81">
        <f t="shared" si="9"/>
        <v>0</v>
      </c>
    </row>
    <row r="143" spans="2:9" ht="12.75">
      <c r="B143" s="79" t="s">
        <v>281</v>
      </c>
      <c r="C143" s="80"/>
      <c r="D143" s="78">
        <v>0</v>
      </c>
      <c r="E143" s="78">
        <v>0</v>
      </c>
      <c r="F143" s="78">
        <v>0</v>
      </c>
      <c r="G143" s="78">
        <v>0</v>
      </c>
      <c r="H143" s="81">
        <f t="shared" si="10"/>
        <v>0</v>
      </c>
      <c r="I143" s="81">
        <f t="shared" si="9"/>
        <v>0</v>
      </c>
    </row>
    <row r="144" spans="2:9" ht="12.75">
      <c r="B144" s="79" t="s">
        <v>282</v>
      </c>
      <c r="C144" s="80"/>
      <c r="D144" s="78">
        <v>0</v>
      </c>
      <c r="E144" s="78">
        <v>0</v>
      </c>
      <c r="F144" s="78">
        <v>0</v>
      </c>
      <c r="G144" s="78">
        <v>0</v>
      </c>
      <c r="H144" s="81">
        <f t="shared" si="10"/>
        <v>0</v>
      </c>
      <c r="I144" s="81">
        <f t="shared" si="9"/>
        <v>0</v>
      </c>
    </row>
    <row r="145" spans="2:9" ht="12.75">
      <c r="B145" s="79" t="s">
        <v>283</v>
      </c>
      <c r="C145" s="80"/>
      <c r="D145" s="78">
        <v>0</v>
      </c>
      <c r="E145" s="78">
        <v>0</v>
      </c>
      <c r="F145" s="78">
        <v>0</v>
      </c>
      <c r="G145" s="78">
        <v>0</v>
      </c>
      <c r="H145" s="81">
        <f t="shared" si="10"/>
        <v>0</v>
      </c>
      <c r="I145" s="81">
        <f t="shared" si="9"/>
        <v>0</v>
      </c>
    </row>
    <row r="146" spans="2:9" ht="12.75">
      <c r="B146" s="79" t="s">
        <v>284</v>
      </c>
      <c r="C146" s="80"/>
      <c r="D146" s="78">
        <v>0</v>
      </c>
      <c r="E146" s="78">
        <v>0</v>
      </c>
      <c r="F146" s="78">
        <v>0</v>
      </c>
      <c r="G146" s="78">
        <v>0</v>
      </c>
      <c r="H146" s="81">
        <f t="shared" si="10"/>
        <v>0</v>
      </c>
      <c r="I146" s="81">
        <f t="shared" si="9"/>
        <v>0</v>
      </c>
    </row>
    <row r="147" spans="2:9" ht="12.75">
      <c r="B147" s="76" t="s">
        <v>285</v>
      </c>
      <c r="C147" s="77"/>
      <c r="D147" s="78">
        <v>0</v>
      </c>
      <c r="E147" s="78">
        <v>0</v>
      </c>
      <c r="F147" s="78">
        <v>0</v>
      </c>
      <c r="G147" s="78">
        <v>0</v>
      </c>
      <c r="H147" s="81">
        <f t="shared" si="10"/>
        <v>0</v>
      </c>
      <c r="I147" s="81">
        <f t="shared" si="9"/>
        <v>0</v>
      </c>
    </row>
    <row r="148" spans="2:9" ht="12.75">
      <c r="B148" s="79" t="s">
        <v>286</v>
      </c>
      <c r="C148" s="80"/>
      <c r="D148" s="78">
        <v>0</v>
      </c>
      <c r="E148" s="78">
        <v>0</v>
      </c>
      <c r="F148" s="78">
        <v>0</v>
      </c>
      <c r="G148" s="78">
        <v>0</v>
      </c>
      <c r="H148" s="81">
        <f t="shared" si="10"/>
        <v>0</v>
      </c>
      <c r="I148" s="81">
        <f t="shared" si="9"/>
        <v>0</v>
      </c>
    </row>
    <row r="149" spans="2:9" ht="12.75">
      <c r="B149" s="79" t="s">
        <v>287</v>
      </c>
      <c r="C149" s="80"/>
      <c r="D149" s="78">
        <v>0</v>
      </c>
      <c r="E149" s="78">
        <v>0</v>
      </c>
      <c r="F149" s="78">
        <v>0</v>
      </c>
      <c r="G149" s="78">
        <v>0</v>
      </c>
      <c r="H149" s="81">
        <f t="shared" si="10"/>
        <v>0</v>
      </c>
      <c r="I149" s="81">
        <f t="shared" si="9"/>
        <v>0</v>
      </c>
    </row>
    <row r="150" spans="2:9" ht="12.75">
      <c r="B150" s="79" t="s">
        <v>288</v>
      </c>
      <c r="C150" s="80"/>
      <c r="D150" s="78">
        <v>0</v>
      </c>
      <c r="E150" s="78">
        <v>0</v>
      </c>
      <c r="F150" s="78">
        <v>0</v>
      </c>
      <c r="G150" s="78">
        <v>0</v>
      </c>
      <c r="H150" s="81">
        <f t="shared" si="10"/>
        <v>0</v>
      </c>
      <c r="I150" s="81">
        <f aca="true" t="shared" si="11" ref="I150:I158">F150-G150</f>
        <v>0</v>
      </c>
    </row>
    <row r="151" spans="2:9" ht="12.75">
      <c r="B151" s="76" t="s">
        <v>289</v>
      </c>
      <c r="C151" s="77"/>
      <c r="D151" s="78">
        <v>0</v>
      </c>
      <c r="E151" s="78">
        <v>0</v>
      </c>
      <c r="F151" s="78">
        <v>0</v>
      </c>
      <c r="G151" s="78">
        <v>0</v>
      </c>
      <c r="H151" s="81">
        <f t="shared" si="10"/>
        <v>0</v>
      </c>
      <c r="I151" s="81">
        <f t="shared" si="11"/>
        <v>0</v>
      </c>
    </row>
    <row r="152" spans="2:9" ht="12.75">
      <c r="B152" s="79" t="s">
        <v>290</v>
      </c>
      <c r="C152" s="80"/>
      <c r="D152" s="78">
        <v>0</v>
      </c>
      <c r="E152" s="78">
        <v>0</v>
      </c>
      <c r="F152" s="78">
        <v>0</v>
      </c>
      <c r="G152" s="78">
        <v>0</v>
      </c>
      <c r="H152" s="81">
        <f t="shared" si="10"/>
        <v>0</v>
      </c>
      <c r="I152" s="81">
        <f t="shared" si="11"/>
        <v>0</v>
      </c>
    </row>
    <row r="153" spans="2:9" ht="12.75">
      <c r="B153" s="79" t="s">
        <v>291</v>
      </c>
      <c r="C153" s="80"/>
      <c r="D153" s="78">
        <v>0</v>
      </c>
      <c r="E153" s="78">
        <v>0</v>
      </c>
      <c r="F153" s="78">
        <v>0</v>
      </c>
      <c r="G153" s="78">
        <v>0</v>
      </c>
      <c r="H153" s="81">
        <f t="shared" si="10"/>
        <v>0</v>
      </c>
      <c r="I153" s="81">
        <f t="shared" si="11"/>
        <v>0</v>
      </c>
    </row>
    <row r="154" spans="2:9" ht="12.75">
      <c r="B154" s="79" t="s">
        <v>292</v>
      </c>
      <c r="C154" s="80"/>
      <c r="D154" s="78">
        <v>0</v>
      </c>
      <c r="E154" s="78">
        <v>0</v>
      </c>
      <c r="F154" s="78">
        <v>0</v>
      </c>
      <c r="G154" s="78">
        <v>0</v>
      </c>
      <c r="H154" s="81">
        <f t="shared" si="10"/>
        <v>0</v>
      </c>
      <c r="I154" s="81">
        <f t="shared" si="11"/>
        <v>0</v>
      </c>
    </row>
    <row r="155" spans="2:9" ht="12.75">
      <c r="B155" s="79" t="s">
        <v>293</v>
      </c>
      <c r="C155" s="80"/>
      <c r="D155" s="78">
        <v>0</v>
      </c>
      <c r="E155" s="78">
        <v>0</v>
      </c>
      <c r="F155" s="78">
        <v>0</v>
      </c>
      <c r="G155" s="78">
        <v>0</v>
      </c>
      <c r="H155" s="81">
        <f t="shared" si="10"/>
        <v>0</v>
      </c>
      <c r="I155" s="81">
        <f t="shared" si="11"/>
        <v>0</v>
      </c>
    </row>
    <row r="156" spans="2:9" ht="12.75">
      <c r="B156" s="79" t="s">
        <v>294</v>
      </c>
      <c r="C156" s="80"/>
      <c r="D156" s="78">
        <v>0</v>
      </c>
      <c r="E156" s="78">
        <v>0</v>
      </c>
      <c r="F156" s="78">
        <v>0</v>
      </c>
      <c r="G156" s="78">
        <v>0</v>
      </c>
      <c r="H156" s="81">
        <f t="shared" si="10"/>
        <v>0</v>
      </c>
      <c r="I156" s="81">
        <f t="shared" si="11"/>
        <v>0</v>
      </c>
    </row>
    <row r="157" spans="2:9" ht="12.75">
      <c r="B157" s="79" t="s">
        <v>295</v>
      </c>
      <c r="C157" s="80"/>
      <c r="D157" s="78">
        <v>0</v>
      </c>
      <c r="E157" s="78">
        <v>0</v>
      </c>
      <c r="F157" s="78">
        <v>0</v>
      </c>
      <c r="G157" s="78">
        <v>0</v>
      </c>
      <c r="H157" s="81">
        <f t="shared" si="10"/>
        <v>0</v>
      </c>
      <c r="I157" s="81">
        <f t="shared" si="11"/>
        <v>0</v>
      </c>
    </row>
    <row r="158" spans="2:9" ht="12.75">
      <c r="B158" s="79" t="s">
        <v>296</v>
      </c>
      <c r="C158" s="80"/>
      <c r="D158" s="78">
        <v>0</v>
      </c>
      <c r="E158" s="78">
        <v>0</v>
      </c>
      <c r="F158" s="78">
        <v>0</v>
      </c>
      <c r="G158" s="78">
        <v>0</v>
      </c>
      <c r="H158" s="81">
        <f t="shared" si="10"/>
        <v>0</v>
      </c>
      <c r="I158" s="81">
        <f t="shared" si="11"/>
        <v>0</v>
      </c>
    </row>
    <row r="159" spans="2:9" ht="12.75">
      <c r="B159" s="76"/>
      <c r="C159" s="77"/>
      <c r="D159" s="78">
        <v>0</v>
      </c>
      <c r="E159" s="78">
        <v>0</v>
      </c>
      <c r="F159" s="78">
        <v>0</v>
      </c>
      <c r="G159" s="78">
        <v>0</v>
      </c>
      <c r="H159" s="81"/>
      <c r="I159" s="81"/>
    </row>
    <row r="160" spans="2:9" ht="12.75">
      <c r="B160" s="88" t="s">
        <v>298</v>
      </c>
      <c r="C160" s="89"/>
      <c r="D160" s="75">
        <f>D39+D29+D19+D11</f>
        <v>4089932</v>
      </c>
      <c r="E160" s="75">
        <f>E39+E29+E19+E11</f>
        <v>0</v>
      </c>
      <c r="F160" s="75">
        <f>F39+F29+F19+F11</f>
        <v>4089932</v>
      </c>
      <c r="G160" s="75">
        <f>G39+G29+G19+G11</f>
        <v>911850</v>
      </c>
      <c r="H160" s="75">
        <f>H39+H29+H19+H11</f>
        <v>911850</v>
      </c>
      <c r="I160" s="75">
        <f>D160-G160</f>
        <v>3178082</v>
      </c>
    </row>
    <row r="161" spans="2:9" ht="13.5" thickBot="1">
      <c r="B161" s="90"/>
      <c r="C161" s="91"/>
      <c r="D161" s="92"/>
      <c r="E161" s="93"/>
      <c r="F161" s="93"/>
      <c r="G161" s="93"/>
      <c r="H161" s="93"/>
      <c r="I161" s="93"/>
    </row>
    <row r="162" spans="2:4" ht="13.5">
      <c r="B162" s="21" t="s">
        <v>121</v>
      </c>
      <c r="C162" s="2"/>
      <c r="D162" s="2"/>
    </row>
    <row r="163" spans="3:4" ht="12.75">
      <c r="C163" s="2"/>
      <c r="D163" s="2"/>
    </row>
    <row r="164" spans="2:4" ht="12.75">
      <c r="B164" s="20"/>
      <c r="C164" s="2"/>
      <c r="D164" s="2"/>
    </row>
    <row r="165" spans="2:5" ht="12.75">
      <c r="B165" s="224" t="s">
        <v>122</v>
      </c>
      <c r="C165" s="224"/>
      <c r="D165" s="2"/>
      <c r="E165" s="2" t="s">
        <v>123</v>
      </c>
    </row>
    <row r="166" spans="2:8" ht="15" customHeight="1">
      <c r="B166" s="225" t="s">
        <v>449</v>
      </c>
      <c r="C166" s="225"/>
      <c r="D166" s="2"/>
      <c r="E166" s="2" t="s">
        <v>124</v>
      </c>
      <c r="H166" s="55"/>
    </row>
    <row r="167" spans="3:4" ht="12.75">
      <c r="C167" s="2"/>
      <c r="D167" s="2"/>
    </row>
    <row r="168" spans="3:4" ht="12.75">
      <c r="C168" s="2"/>
      <c r="D168" s="2"/>
    </row>
    <row r="169" spans="3:4" ht="12.75">
      <c r="C169" s="2"/>
      <c r="D169" s="2"/>
    </row>
  </sheetData>
  <sheetProtection/>
  <mergeCells count="14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  <mergeCell ref="B165:C165"/>
    <mergeCell ref="B166:C1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8" topLeftCell="A30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29" t="s">
        <v>120</v>
      </c>
      <c r="C2" s="230"/>
      <c r="D2" s="230"/>
      <c r="E2" s="230"/>
      <c r="F2" s="230"/>
      <c r="G2" s="230"/>
      <c r="H2" s="231"/>
    </row>
    <row r="3" spans="2:8" ht="12.75">
      <c r="B3" s="176" t="s">
        <v>217</v>
      </c>
      <c r="C3" s="177"/>
      <c r="D3" s="177"/>
      <c r="E3" s="177"/>
      <c r="F3" s="177"/>
      <c r="G3" s="177"/>
      <c r="H3" s="178"/>
    </row>
    <row r="4" spans="2:8" ht="12.75">
      <c r="B4" s="176" t="s">
        <v>299</v>
      </c>
      <c r="C4" s="177"/>
      <c r="D4" s="177"/>
      <c r="E4" s="177"/>
      <c r="F4" s="177"/>
      <c r="G4" s="177"/>
      <c r="H4" s="178"/>
    </row>
    <row r="5" spans="2:8" ht="12.75">
      <c r="B5" s="176" t="s">
        <v>454</v>
      </c>
      <c r="C5" s="177"/>
      <c r="D5" s="177"/>
      <c r="E5" s="177"/>
      <c r="F5" s="177"/>
      <c r="G5" s="177"/>
      <c r="H5" s="178"/>
    </row>
    <row r="6" spans="2:8" ht="13.5" thickBot="1">
      <c r="B6" s="179" t="s">
        <v>1</v>
      </c>
      <c r="C6" s="180"/>
      <c r="D6" s="180"/>
      <c r="E6" s="180"/>
      <c r="F6" s="180"/>
      <c r="G6" s="180"/>
      <c r="H6" s="181"/>
    </row>
    <row r="7" spans="2:8" ht="13.5" thickBot="1">
      <c r="B7" s="214" t="s">
        <v>2</v>
      </c>
      <c r="C7" s="232" t="s">
        <v>219</v>
      </c>
      <c r="D7" s="233"/>
      <c r="E7" s="233"/>
      <c r="F7" s="233"/>
      <c r="G7" s="234"/>
      <c r="H7" s="214" t="s">
        <v>220</v>
      </c>
    </row>
    <row r="8" spans="2:8" ht="26.25" thickBot="1">
      <c r="B8" s="215"/>
      <c r="C8" s="160" t="s">
        <v>178</v>
      </c>
      <c r="D8" s="160" t="s">
        <v>300</v>
      </c>
      <c r="E8" s="160" t="s">
        <v>301</v>
      </c>
      <c r="F8" s="160" t="s">
        <v>176</v>
      </c>
      <c r="G8" s="160" t="s">
        <v>195</v>
      </c>
      <c r="H8" s="215"/>
    </row>
    <row r="9" spans="2:8" ht="12.75">
      <c r="B9" s="94" t="s">
        <v>302</v>
      </c>
      <c r="C9" s="95">
        <f aca="true" t="shared" si="0" ref="C9:H9">SUM(C10:C17)</f>
        <v>4089932</v>
      </c>
      <c r="D9" s="95">
        <f t="shared" si="0"/>
        <v>0</v>
      </c>
      <c r="E9" s="95">
        <f t="shared" si="0"/>
        <v>4089932</v>
      </c>
      <c r="F9" s="95">
        <f t="shared" si="0"/>
        <v>911850</v>
      </c>
      <c r="G9" s="95">
        <f t="shared" si="0"/>
        <v>911850</v>
      </c>
      <c r="H9" s="95">
        <f t="shared" si="0"/>
        <v>3178082</v>
      </c>
    </row>
    <row r="10" spans="2:8" ht="12.75" customHeight="1">
      <c r="B10" s="96" t="s">
        <v>303</v>
      </c>
      <c r="C10" s="97">
        <v>4089932</v>
      </c>
      <c r="D10" s="97">
        <v>0</v>
      </c>
      <c r="E10" s="97">
        <f>C10</f>
        <v>4089932</v>
      </c>
      <c r="F10" s="97">
        <v>911850</v>
      </c>
      <c r="G10" s="97">
        <f>'FORMATO 6A'!H160</f>
        <v>911850</v>
      </c>
      <c r="H10" s="81">
        <f>'FORMATO 6A'!I160</f>
        <v>3178082</v>
      </c>
    </row>
    <row r="11" spans="2:8" ht="12.75">
      <c r="B11" s="96"/>
      <c r="C11" s="9"/>
      <c r="D11" s="9"/>
      <c r="E11" s="9"/>
      <c r="F11" s="9"/>
      <c r="G11" s="9"/>
      <c r="H11" s="81">
        <f aca="true" t="shared" si="1" ref="H11:H17">E11-F11</f>
        <v>0</v>
      </c>
    </row>
    <row r="12" spans="2:8" ht="12.75">
      <c r="B12" s="96"/>
      <c r="C12" s="9"/>
      <c r="D12" s="9"/>
      <c r="E12" s="9"/>
      <c r="F12" s="9"/>
      <c r="G12" s="9"/>
      <c r="H12" s="81">
        <f t="shared" si="1"/>
        <v>0</v>
      </c>
    </row>
    <row r="13" spans="2:8" ht="12.75">
      <c r="B13" s="96"/>
      <c r="C13" s="9"/>
      <c r="D13" s="9"/>
      <c r="E13" s="9"/>
      <c r="F13" s="9"/>
      <c r="G13" s="9"/>
      <c r="H13" s="81">
        <f t="shared" si="1"/>
        <v>0</v>
      </c>
    </row>
    <row r="14" spans="2:8" ht="12.75">
      <c r="B14" s="96"/>
      <c r="C14" s="9"/>
      <c r="D14" s="9"/>
      <c r="E14" s="9"/>
      <c r="F14" s="9"/>
      <c r="G14" s="9"/>
      <c r="H14" s="81">
        <f t="shared" si="1"/>
        <v>0</v>
      </c>
    </row>
    <row r="15" spans="2:8" ht="12.75">
      <c r="B15" s="96"/>
      <c r="C15" s="9"/>
      <c r="D15" s="9"/>
      <c r="E15" s="9"/>
      <c r="F15" s="9"/>
      <c r="G15" s="9"/>
      <c r="H15" s="81">
        <f t="shared" si="1"/>
        <v>0</v>
      </c>
    </row>
    <row r="16" spans="2:8" ht="12.75">
      <c r="B16" s="96"/>
      <c r="C16" s="9"/>
      <c r="D16" s="9"/>
      <c r="E16" s="9"/>
      <c r="F16" s="9"/>
      <c r="G16" s="9"/>
      <c r="H16" s="81">
        <f t="shared" si="1"/>
        <v>0</v>
      </c>
    </row>
    <row r="17" spans="2:8" ht="12.75">
      <c r="B17" s="96"/>
      <c r="C17" s="9"/>
      <c r="D17" s="9"/>
      <c r="E17" s="9"/>
      <c r="F17" s="9"/>
      <c r="G17" s="9"/>
      <c r="H17" s="81">
        <f t="shared" si="1"/>
        <v>0</v>
      </c>
    </row>
    <row r="18" spans="2:8" ht="12.75">
      <c r="B18" s="98"/>
      <c r="C18" s="9"/>
      <c r="D18" s="9"/>
      <c r="E18" s="9"/>
      <c r="F18" s="9"/>
      <c r="G18" s="9"/>
      <c r="H18" s="9"/>
    </row>
    <row r="19" spans="2:8" ht="12.75">
      <c r="B19" s="99" t="s">
        <v>304</v>
      </c>
      <c r="C19" s="100">
        <f aca="true" t="shared" si="2" ref="C19:H19">SUM(C20:C27)</f>
        <v>0</v>
      </c>
      <c r="D19" s="100">
        <f t="shared" si="2"/>
        <v>0</v>
      </c>
      <c r="E19" s="100">
        <f t="shared" si="2"/>
        <v>0</v>
      </c>
      <c r="F19" s="100">
        <f t="shared" si="2"/>
        <v>0</v>
      </c>
      <c r="G19" s="100">
        <f t="shared" si="2"/>
        <v>0</v>
      </c>
      <c r="H19" s="100">
        <f t="shared" si="2"/>
        <v>0</v>
      </c>
    </row>
    <row r="20" spans="2:8" ht="12.75">
      <c r="B20" s="96"/>
      <c r="C20" s="97"/>
      <c r="D20" s="97"/>
      <c r="E20" s="97"/>
      <c r="F20" s="97"/>
      <c r="G20" s="97"/>
      <c r="H20" s="81">
        <f aca="true" t="shared" si="3" ref="H20:H28">E20-F20</f>
        <v>0</v>
      </c>
    </row>
    <row r="21" spans="2:8" ht="12.75">
      <c r="B21" s="96"/>
      <c r="C21" s="97"/>
      <c r="D21" s="97"/>
      <c r="E21" s="97"/>
      <c r="F21" s="97"/>
      <c r="G21" s="97"/>
      <c r="H21" s="81">
        <f t="shared" si="3"/>
        <v>0</v>
      </c>
    </row>
    <row r="22" spans="2:8" ht="12.75">
      <c r="B22" s="96"/>
      <c r="C22" s="97"/>
      <c r="D22" s="97"/>
      <c r="E22" s="97"/>
      <c r="F22" s="97"/>
      <c r="G22" s="97"/>
      <c r="H22" s="81">
        <f t="shared" si="3"/>
        <v>0</v>
      </c>
    </row>
    <row r="23" spans="2:8" ht="12.75">
      <c r="B23" s="96"/>
      <c r="C23" s="97"/>
      <c r="D23" s="97"/>
      <c r="E23" s="97"/>
      <c r="F23" s="97"/>
      <c r="G23" s="97"/>
      <c r="H23" s="81">
        <f t="shared" si="3"/>
        <v>0</v>
      </c>
    </row>
    <row r="24" spans="2:8" ht="12.75">
      <c r="B24" s="96"/>
      <c r="C24" s="9"/>
      <c r="D24" s="9"/>
      <c r="E24" s="9"/>
      <c r="F24" s="9"/>
      <c r="G24" s="9"/>
      <c r="H24" s="81">
        <f t="shared" si="3"/>
        <v>0</v>
      </c>
    </row>
    <row r="25" spans="2:8" ht="12.75">
      <c r="B25" s="96"/>
      <c r="C25" s="9"/>
      <c r="D25" s="9"/>
      <c r="E25" s="9"/>
      <c r="F25" s="9"/>
      <c r="G25" s="9"/>
      <c r="H25" s="81">
        <f t="shared" si="3"/>
        <v>0</v>
      </c>
    </row>
    <row r="26" spans="2:8" ht="12.75">
      <c r="B26" s="96"/>
      <c r="C26" s="9"/>
      <c r="D26" s="9"/>
      <c r="E26" s="9"/>
      <c r="F26" s="9"/>
      <c r="G26" s="9"/>
      <c r="H26" s="81">
        <f t="shared" si="3"/>
        <v>0</v>
      </c>
    </row>
    <row r="27" spans="2:8" ht="12.75">
      <c r="B27" s="96"/>
      <c r="C27" s="9"/>
      <c r="D27" s="9"/>
      <c r="E27" s="9"/>
      <c r="F27" s="9"/>
      <c r="G27" s="9"/>
      <c r="H27" s="81">
        <f t="shared" si="3"/>
        <v>0</v>
      </c>
    </row>
    <row r="28" spans="2:8" ht="12.75">
      <c r="B28" s="98"/>
      <c r="C28" s="9"/>
      <c r="D28" s="9"/>
      <c r="E28" s="9"/>
      <c r="F28" s="9"/>
      <c r="G28" s="9"/>
      <c r="H28" s="81">
        <f t="shared" si="3"/>
        <v>0</v>
      </c>
    </row>
    <row r="29" spans="2:8" ht="12.75">
      <c r="B29" s="94" t="s">
        <v>298</v>
      </c>
      <c r="C29" s="7">
        <f aca="true" t="shared" si="4" ref="C29:H29">C9+C19</f>
        <v>4089932</v>
      </c>
      <c r="D29" s="7">
        <f t="shared" si="4"/>
        <v>0</v>
      </c>
      <c r="E29" s="7">
        <f t="shared" si="4"/>
        <v>4089932</v>
      </c>
      <c r="F29" s="7">
        <f t="shared" si="4"/>
        <v>911850</v>
      </c>
      <c r="G29" s="7">
        <f t="shared" si="4"/>
        <v>911850</v>
      </c>
      <c r="H29" s="7">
        <f t="shared" si="4"/>
        <v>3178082</v>
      </c>
    </row>
    <row r="30" spans="2:8" ht="13.5" thickBot="1">
      <c r="B30" s="101"/>
      <c r="C30" s="19"/>
      <c r="D30" s="19"/>
      <c r="E30" s="19"/>
      <c r="F30" s="19"/>
      <c r="G30" s="19"/>
      <c r="H30" s="19"/>
    </row>
    <row r="31" spans="2:4" ht="13.5">
      <c r="B31" s="21" t="s">
        <v>121</v>
      </c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2:4" ht="12.75">
      <c r="B34" s="20"/>
      <c r="C34" s="2"/>
      <c r="D34" s="2"/>
    </row>
    <row r="35" spans="2:5" ht="12.75">
      <c r="B35" s="224" t="s">
        <v>122</v>
      </c>
      <c r="C35" s="224"/>
      <c r="D35" s="2"/>
      <c r="E35" s="2" t="s">
        <v>123</v>
      </c>
    </row>
    <row r="36" spans="2:5" ht="24.75" customHeight="1">
      <c r="B36" s="225" t="s">
        <v>449</v>
      </c>
      <c r="C36" s="225"/>
      <c r="D36" s="2"/>
      <c r="E36" s="2" t="s">
        <v>124</v>
      </c>
    </row>
    <row r="37" spans="3:4" ht="12.75">
      <c r="C37" s="2"/>
      <c r="D37" s="2"/>
    </row>
  </sheetData>
  <sheetProtection/>
  <mergeCells count="10">
    <mergeCell ref="B35:C35"/>
    <mergeCell ref="B36:C3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zoomScalePageLayoutView="0" workbookViewId="0" topLeftCell="A1">
      <pane ySplit="9" topLeftCell="A61" activePane="bottomLeft" state="frozen"/>
      <selection pane="topLeft" activeCell="A1" sqref="A1"/>
      <selection pane="bottomLeft" activeCell="E14" sqref="E14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73" t="s">
        <v>120</v>
      </c>
      <c r="B2" s="174"/>
      <c r="C2" s="174"/>
      <c r="D2" s="174"/>
      <c r="E2" s="174"/>
      <c r="F2" s="174"/>
      <c r="G2" s="226"/>
    </row>
    <row r="3" spans="1:7" ht="12.75">
      <c r="A3" s="206" t="s">
        <v>217</v>
      </c>
      <c r="B3" s="207"/>
      <c r="C3" s="207"/>
      <c r="D3" s="207"/>
      <c r="E3" s="207"/>
      <c r="F3" s="207"/>
      <c r="G3" s="227"/>
    </row>
    <row r="4" spans="1:7" ht="12.75">
      <c r="A4" s="206" t="s">
        <v>305</v>
      </c>
      <c r="B4" s="207"/>
      <c r="C4" s="207"/>
      <c r="D4" s="207"/>
      <c r="E4" s="207"/>
      <c r="F4" s="207"/>
      <c r="G4" s="227"/>
    </row>
    <row r="5" spans="1:7" ht="12.75">
      <c r="A5" s="206" t="s">
        <v>454</v>
      </c>
      <c r="B5" s="207"/>
      <c r="C5" s="207"/>
      <c r="D5" s="207"/>
      <c r="E5" s="207"/>
      <c r="F5" s="207"/>
      <c r="G5" s="227"/>
    </row>
    <row r="6" spans="1:7" ht="13.5" thickBot="1">
      <c r="A6" s="209" t="s">
        <v>1</v>
      </c>
      <c r="B6" s="210"/>
      <c r="C6" s="210"/>
      <c r="D6" s="210"/>
      <c r="E6" s="210"/>
      <c r="F6" s="210"/>
      <c r="G6" s="228"/>
    </row>
    <row r="7" spans="1:7" ht="15.75" customHeight="1">
      <c r="A7" s="173" t="s">
        <v>2</v>
      </c>
      <c r="B7" s="229" t="s">
        <v>219</v>
      </c>
      <c r="C7" s="230"/>
      <c r="D7" s="230"/>
      <c r="E7" s="230"/>
      <c r="F7" s="231"/>
      <c r="G7" s="214" t="s">
        <v>220</v>
      </c>
    </row>
    <row r="8" spans="1:7" ht="15.75" customHeight="1" thickBot="1">
      <c r="A8" s="206"/>
      <c r="B8" s="179"/>
      <c r="C8" s="180"/>
      <c r="D8" s="180"/>
      <c r="E8" s="180"/>
      <c r="F8" s="181"/>
      <c r="G8" s="235"/>
    </row>
    <row r="9" spans="1:7" ht="26.25" thickBot="1">
      <c r="A9" s="209"/>
      <c r="B9" s="167" t="s">
        <v>178</v>
      </c>
      <c r="C9" s="160" t="s">
        <v>221</v>
      </c>
      <c r="D9" s="160" t="s">
        <v>222</v>
      </c>
      <c r="E9" s="160" t="s">
        <v>176</v>
      </c>
      <c r="F9" s="160" t="s">
        <v>195</v>
      </c>
      <c r="G9" s="215"/>
    </row>
    <row r="10" spans="1:7" ht="12.75">
      <c r="A10" s="102"/>
      <c r="B10" s="103"/>
      <c r="C10" s="103"/>
      <c r="D10" s="103"/>
      <c r="E10" s="103"/>
      <c r="F10" s="103"/>
      <c r="G10" s="103"/>
    </row>
    <row r="11" spans="1:7" ht="12.75">
      <c r="A11" s="104" t="s">
        <v>306</v>
      </c>
      <c r="B11" s="61">
        <f aca="true" t="shared" si="0" ref="B11:G11">B12+B22+B31+B42</f>
        <v>4089932</v>
      </c>
      <c r="C11" s="61">
        <f t="shared" si="0"/>
        <v>0</v>
      </c>
      <c r="D11" s="61">
        <f t="shared" si="0"/>
        <v>4089932</v>
      </c>
      <c r="E11" s="61">
        <f t="shared" si="0"/>
        <v>911850</v>
      </c>
      <c r="F11" s="61">
        <f t="shared" si="0"/>
        <v>911850</v>
      </c>
      <c r="G11" s="61">
        <f t="shared" si="0"/>
        <v>3178082</v>
      </c>
    </row>
    <row r="12" spans="1:7" ht="12.75">
      <c r="A12" s="104" t="s">
        <v>307</v>
      </c>
      <c r="B12" s="61">
        <f>SUM(B13:B20)</f>
        <v>4089932</v>
      </c>
      <c r="C12" s="61">
        <f>SUM(C13:C20)</f>
        <v>0</v>
      </c>
      <c r="D12" s="61">
        <f>SUM(D13:D20)</f>
        <v>4089932</v>
      </c>
      <c r="E12" s="61">
        <f>SUM(E13:E20)</f>
        <v>911850</v>
      </c>
      <c r="F12" s="61">
        <f>SUM(F13:F20)</f>
        <v>911850</v>
      </c>
      <c r="G12" s="61">
        <f>D12-E12</f>
        <v>3178082</v>
      </c>
    </row>
    <row r="13" spans="1:7" ht="12.75">
      <c r="A13" s="105" t="s">
        <v>308</v>
      </c>
      <c r="B13" s="59"/>
      <c r="C13" s="59"/>
      <c r="D13" s="59">
        <f>B13+C13</f>
        <v>0</v>
      </c>
      <c r="E13" s="59"/>
      <c r="F13" s="59"/>
      <c r="G13" s="59">
        <f aca="true" t="shared" si="1" ref="G13:G20">D13-E13</f>
        <v>0</v>
      </c>
    </row>
    <row r="14" spans="1:7" ht="12.75">
      <c r="A14" s="105" t="s">
        <v>309</v>
      </c>
      <c r="B14" s="59">
        <v>4089932</v>
      </c>
      <c r="C14" s="59">
        <v>0</v>
      </c>
      <c r="D14" s="59">
        <f aca="true" t="shared" si="2" ref="D14:D20">B14+C14</f>
        <v>4089932</v>
      </c>
      <c r="E14" s="59">
        <f>'FORMATO 6A'!G160</f>
        <v>911850</v>
      </c>
      <c r="F14" s="59">
        <f>'FORMATO 6B'!G10</f>
        <v>911850</v>
      </c>
      <c r="G14" s="59">
        <f>D14-E14</f>
        <v>3178082</v>
      </c>
    </row>
    <row r="15" spans="1:7" ht="12.75">
      <c r="A15" s="105" t="s">
        <v>310</v>
      </c>
      <c r="B15" s="59"/>
      <c r="C15" s="59"/>
      <c r="D15" s="59">
        <f t="shared" si="2"/>
        <v>0</v>
      </c>
      <c r="E15" s="59"/>
      <c r="F15" s="59"/>
      <c r="G15" s="59">
        <f t="shared" si="1"/>
        <v>0</v>
      </c>
    </row>
    <row r="16" spans="1:7" ht="12.75">
      <c r="A16" s="105" t="s">
        <v>311</v>
      </c>
      <c r="B16" s="59"/>
      <c r="C16" s="59"/>
      <c r="D16" s="59">
        <f t="shared" si="2"/>
        <v>0</v>
      </c>
      <c r="E16" s="59"/>
      <c r="F16" s="59"/>
      <c r="G16" s="59">
        <f t="shared" si="1"/>
        <v>0</v>
      </c>
    </row>
    <row r="17" spans="1:7" ht="12.75">
      <c r="A17" s="105" t="s">
        <v>312</v>
      </c>
      <c r="B17" s="59"/>
      <c r="C17" s="59"/>
      <c r="D17" s="59">
        <f t="shared" si="2"/>
        <v>0</v>
      </c>
      <c r="E17" s="59"/>
      <c r="F17" s="59"/>
      <c r="G17" s="59">
        <f t="shared" si="1"/>
        <v>0</v>
      </c>
    </row>
    <row r="18" spans="1:7" ht="12.75">
      <c r="A18" s="105" t="s">
        <v>313</v>
      </c>
      <c r="B18" s="59"/>
      <c r="C18" s="59"/>
      <c r="D18" s="59">
        <f t="shared" si="2"/>
        <v>0</v>
      </c>
      <c r="E18" s="59"/>
      <c r="F18" s="59"/>
      <c r="G18" s="59">
        <f t="shared" si="1"/>
        <v>0</v>
      </c>
    </row>
    <row r="19" spans="1:7" ht="12.75">
      <c r="A19" s="105" t="s">
        <v>314</v>
      </c>
      <c r="B19" s="59"/>
      <c r="C19" s="59"/>
      <c r="D19" s="59">
        <f t="shared" si="2"/>
        <v>0</v>
      </c>
      <c r="E19" s="59"/>
      <c r="F19" s="59"/>
      <c r="G19" s="59">
        <f t="shared" si="1"/>
        <v>0</v>
      </c>
    </row>
    <row r="20" spans="1:7" ht="12.75">
      <c r="A20" s="105" t="s">
        <v>315</v>
      </c>
      <c r="B20" s="59"/>
      <c r="C20" s="59"/>
      <c r="D20" s="59">
        <f t="shared" si="2"/>
        <v>0</v>
      </c>
      <c r="E20" s="59"/>
      <c r="F20" s="59"/>
      <c r="G20" s="59">
        <f t="shared" si="1"/>
        <v>0</v>
      </c>
    </row>
    <row r="21" spans="1:7" ht="12.75">
      <c r="A21" s="106"/>
      <c r="B21" s="59"/>
      <c r="C21" s="59"/>
      <c r="D21" s="59"/>
      <c r="E21" s="59"/>
      <c r="F21" s="59"/>
      <c r="G21" s="59"/>
    </row>
    <row r="22" spans="1:7" ht="12.75">
      <c r="A22" s="104" t="s">
        <v>316</v>
      </c>
      <c r="B22" s="61">
        <f>SUM(B23:B29)</f>
        <v>0</v>
      </c>
      <c r="C22" s="61">
        <f>SUM(C23:C29)</f>
        <v>0</v>
      </c>
      <c r="D22" s="61">
        <f>SUM(D23:D29)</f>
        <v>0</v>
      </c>
      <c r="E22" s="61">
        <f>SUM(E23:E29)</f>
        <v>0</v>
      </c>
      <c r="F22" s="61">
        <f>SUM(F23:F29)</f>
        <v>0</v>
      </c>
      <c r="G22" s="61">
        <f aca="true" t="shared" si="3" ref="G22:G29">D22-E22</f>
        <v>0</v>
      </c>
    </row>
    <row r="23" spans="1:7" ht="12.75">
      <c r="A23" s="105" t="s">
        <v>317</v>
      </c>
      <c r="B23" s="59"/>
      <c r="C23" s="59"/>
      <c r="D23" s="59">
        <f>B23+C23</f>
        <v>0</v>
      </c>
      <c r="E23" s="59"/>
      <c r="F23" s="59"/>
      <c r="G23" s="59">
        <f t="shared" si="3"/>
        <v>0</v>
      </c>
    </row>
    <row r="24" spans="1:7" ht="12.75">
      <c r="A24" s="105" t="s">
        <v>318</v>
      </c>
      <c r="B24" s="59"/>
      <c r="C24" s="59"/>
      <c r="D24" s="59">
        <f aca="true" t="shared" si="4" ref="D24:D29">B24+C24</f>
        <v>0</v>
      </c>
      <c r="E24" s="59"/>
      <c r="F24" s="59"/>
      <c r="G24" s="59">
        <f t="shared" si="3"/>
        <v>0</v>
      </c>
    </row>
    <row r="25" spans="1:7" ht="12.75">
      <c r="A25" s="105" t="s">
        <v>319</v>
      </c>
      <c r="B25" s="59"/>
      <c r="C25" s="59"/>
      <c r="D25" s="59">
        <f t="shared" si="4"/>
        <v>0</v>
      </c>
      <c r="E25" s="59"/>
      <c r="F25" s="59"/>
      <c r="G25" s="59">
        <f t="shared" si="3"/>
        <v>0</v>
      </c>
    </row>
    <row r="26" spans="1:7" ht="12.75">
      <c r="A26" s="105" t="s">
        <v>320</v>
      </c>
      <c r="B26" s="59"/>
      <c r="C26" s="59"/>
      <c r="D26" s="59">
        <f t="shared" si="4"/>
        <v>0</v>
      </c>
      <c r="E26" s="59"/>
      <c r="F26" s="59"/>
      <c r="G26" s="59">
        <f t="shared" si="3"/>
        <v>0</v>
      </c>
    </row>
    <row r="27" spans="1:7" ht="12.75">
      <c r="A27" s="105" t="s">
        <v>321</v>
      </c>
      <c r="B27" s="59"/>
      <c r="C27" s="59"/>
      <c r="D27" s="59">
        <f t="shared" si="4"/>
        <v>0</v>
      </c>
      <c r="E27" s="59"/>
      <c r="F27" s="59"/>
      <c r="G27" s="59">
        <f t="shared" si="3"/>
        <v>0</v>
      </c>
    </row>
    <row r="28" spans="1:7" ht="12.75">
      <c r="A28" s="105" t="s">
        <v>322</v>
      </c>
      <c r="B28" s="59"/>
      <c r="C28" s="59"/>
      <c r="D28" s="59">
        <f t="shared" si="4"/>
        <v>0</v>
      </c>
      <c r="E28" s="59"/>
      <c r="F28" s="59"/>
      <c r="G28" s="59">
        <f t="shared" si="3"/>
        <v>0</v>
      </c>
    </row>
    <row r="29" spans="1:7" ht="12.75">
      <c r="A29" s="105" t="s">
        <v>323</v>
      </c>
      <c r="B29" s="59"/>
      <c r="C29" s="59"/>
      <c r="D29" s="59">
        <f t="shared" si="4"/>
        <v>0</v>
      </c>
      <c r="E29" s="59"/>
      <c r="F29" s="59"/>
      <c r="G29" s="59">
        <f t="shared" si="3"/>
        <v>0</v>
      </c>
    </row>
    <row r="30" spans="1:7" ht="12.75">
      <c r="A30" s="106"/>
      <c r="B30" s="59"/>
      <c r="C30" s="59"/>
      <c r="D30" s="59"/>
      <c r="E30" s="59"/>
      <c r="F30" s="59"/>
      <c r="G30" s="59"/>
    </row>
    <row r="31" spans="1:7" ht="12.75">
      <c r="A31" s="104" t="s">
        <v>324</v>
      </c>
      <c r="B31" s="61">
        <f>SUM(B32:B40)</f>
        <v>0</v>
      </c>
      <c r="C31" s="61">
        <f>SUM(C32:C40)</f>
        <v>0</v>
      </c>
      <c r="D31" s="61">
        <f>SUM(D32:D40)</f>
        <v>0</v>
      </c>
      <c r="E31" s="61">
        <f>SUM(E32:E40)</f>
        <v>0</v>
      </c>
      <c r="F31" s="61">
        <f>SUM(F32:F40)</f>
        <v>0</v>
      </c>
      <c r="G31" s="61">
        <f aca="true" t="shared" si="5" ref="G31:G40">D31-E31</f>
        <v>0</v>
      </c>
    </row>
    <row r="32" spans="1:7" ht="12.75">
      <c r="A32" s="105" t="s">
        <v>325</v>
      </c>
      <c r="B32" s="59"/>
      <c r="C32" s="59"/>
      <c r="D32" s="59">
        <f>B32+C32</f>
        <v>0</v>
      </c>
      <c r="E32" s="59"/>
      <c r="F32" s="59"/>
      <c r="G32" s="59">
        <f t="shared" si="5"/>
        <v>0</v>
      </c>
    </row>
    <row r="33" spans="1:7" ht="12.75">
      <c r="A33" s="105" t="s">
        <v>326</v>
      </c>
      <c r="B33" s="59"/>
      <c r="C33" s="59"/>
      <c r="D33" s="59">
        <f aca="true" t="shared" si="6" ref="D33:D40">B33+C33</f>
        <v>0</v>
      </c>
      <c r="E33" s="59"/>
      <c r="F33" s="59"/>
      <c r="G33" s="59">
        <f t="shared" si="5"/>
        <v>0</v>
      </c>
    </row>
    <row r="34" spans="1:7" ht="12.75">
      <c r="A34" s="105" t="s">
        <v>327</v>
      </c>
      <c r="B34" s="59"/>
      <c r="C34" s="59"/>
      <c r="D34" s="59">
        <f t="shared" si="6"/>
        <v>0</v>
      </c>
      <c r="E34" s="59"/>
      <c r="F34" s="59"/>
      <c r="G34" s="59">
        <f t="shared" si="5"/>
        <v>0</v>
      </c>
    </row>
    <row r="35" spans="1:7" ht="12.75">
      <c r="A35" s="105" t="s">
        <v>328</v>
      </c>
      <c r="B35" s="59"/>
      <c r="C35" s="59"/>
      <c r="D35" s="59">
        <f t="shared" si="6"/>
        <v>0</v>
      </c>
      <c r="E35" s="59"/>
      <c r="F35" s="59"/>
      <c r="G35" s="59">
        <f t="shared" si="5"/>
        <v>0</v>
      </c>
    </row>
    <row r="36" spans="1:7" ht="12.75">
      <c r="A36" s="105" t="s">
        <v>329</v>
      </c>
      <c r="B36" s="59"/>
      <c r="C36" s="59"/>
      <c r="D36" s="59">
        <f t="shared" si="6"/>
        <v>0</v>
      </c>
      <c r="E36" s="59"/>
      <c r="F36" s="59"/>
      <c r="G36" s="59">
        <f t="shared" si="5"/>
        <v>0</v>
      </c>
    </row>
    <row r="37" spans="1:7" ht="12.75">
      <c r="A37" s="105" t="s">
        <v>330</v>
      </c>
      <c r="B37" s="59"/>
      <c r="C37" s="59"/>
      <c r="D37" s="59">
        <f t="shared" si="6"/>
        <v>0</v>
      </c>
      <c r="E37" s="59"/>
      <c r="F37" s="59"/>
      <c r="G37" s="59">
        <f t="shared" si="5"/>
        <v>0</v>
      </c>
    </row>
    <row r="38" spans="1:7" ht="12.75">
      <c r="A38" s="105" t="s">
        <v>331</v>
      </c>
      <c r="B38" s="59"/>
      <c r="C38" s="59"/>
      <c r="D38" s="59">
        <f t="shared" si="6"/>
        <v>0</v>
      </c>
      <c r="E38" s="59"/>
      <c r="F38" s="59"/>
      <c r="G38" s="59">
        <f t="shared" si="5"/>
        <v>0</v>
      </c>
    </row>
    <row r="39" spans="1:7" ht="12.75">
      <c r="A39" s="105" t="s">
        <v>332</v>
      </c>
      <c r="B39" s="59"/>
      <c r="C39" s="59"/>
      <c r="D39" s="59">
        <f t="shared" si="6"/>
        <v>0</v>
      </c>
      <c r="E39" s="59"/>
      <c r="F39" s="59"/>
      <c r="G39" s="59">
        <f t="shared" si="5"/>
        <v>0</v>
      </c>
    </row>
    <row r="40" spans="1:7" ht="12.75">
      <c r="A40" s="105" t="s">
        <v>333</v>
      </c>
      <c r="B40" s="59"/>
      <c r="C40" s="59"/>
      <c r="D40" s="59">
        <f t="shared" si="6"/>
        <v>0</v>
      </c>
      <c r="E40" s="59"/>
      <c r="F40" s="59"/>
      <c r="G40" s="59">
        <f t="shared" si="5"/>
        <v>0</v>
      </c>
    </row>
    <row r="41" spans="1:7" ht="12.75">
      <c r="A41" s="106"/>
      <c r="B41" s="59"/>
      <c r="C41" s="59"/>
      <c r="D41" s="59"/>
      <c r="E41" s="59"/>
      <c r="F41" s="59"/>
      <c r="G41" s="59"/>
    </row>
    <row r="42" spans="1:7" ht="12.75">
      <c r="A42" s="104" t="s">
        <v>334</v>
      </c>
      <c r="B42" s="61">
        <f>SUM(B43:B46)</f>
        <v>0</v>
      </c>
      <c r="C42" s="61">
        <f>SUM(C43:C46)</f>
        <v>0</v>
      </c>
      <c r="D42" s="61">
        <f>SUM(D43:D46)</f>
        <v>0</v>
      </c>
      <c r="E42" s="61">
        <f>SUM(E43:E46)</f>
        <v>0</v>
      </c>
      <c r="F42" s="61">
        <f>SUM(F43:F46)</f>
        <v>0</v>
      </c>
      <c r="G42" s="61">
        <f>D42-E42</f>
        <v>0</v>
      </c>
    </row>
    <row r="43" spans="1:7" ht="12.75">
      <c r="A43" s="105" t="s">
        <v>335</v>
      </c>
      <c r="B43" s="59"/>
      <c r="C43" s="59"/>
      <c r="D43" s="59">
        <f>B43+C43</f>
        <v>0</v>
      </c>
      <c r="E43" s="59"/>
      <c r="F43" s="59"/>
      <c r="G43" s="59">
        <f>D43-E43</f>
        <v>0</v>
      </c>
    </row>
    <row r="44" spans="1:7" ht="25.5">
      <c r="A44" s="10" t="s">
        <v>336</v>
      </c>
      <c r="B44" s="59"/>
      <c r="C44" s="59"/>
      <c r="D44" s="59">
        <f>B44+C44</f>
        <v>0</v>
      </c>
      <c r="E44" s="59"/>
      <c r="F44" s="59"/>
      <c r="G44" s="59">
        <f>D44-E44</f>
        <v>0</v>
      </c>
    </row>
    <row r="45" spans="1:7" ht="12.75">
      <c r="A45" s="105" t="s">
        <v>337</v>
      </c>
      <c r="B45" s="59"/>
      <c r="C45" s="59"/>
      <c r="D45" s="59">
        <f>B45+C45</f>
        <v>0</v>
      </c>
      <c r="E45" s="59"/>
      <c r="F45" s="59"/>
      <c r="G45" s="59">
        <f>D45-E45</f>
        <v>0</v>
      </c>
    </row>
    <row r="46" spans="1:7" ht="12.75">
      <c r="A46" s="105" t="s">
        <v>338</v>
      </c>
      <c r="B46" s="59"/>
      <c r="C46" s="59"/>
      <c r="D46" s="59">
        <f>B46+C46</f>
        <v>0</v>
      </c>
      <c r="E46" s="59"/>
      <c r="F46" s="59"/>
      <c r="G46" s="59">
        <f>D46-E46</f>
        <v>0</v>
      </c>
    </row>
    <row r="47" spans="1:7" ht="12.75">
      <c r="A47" s="106"/>
      <c r="B47" s="59"/>
      <c r="C47" s="59"/>
      <c r="D47" s="59"/>
      <c r="E47" s="59"/>
      <c r="F47" s="59"/>
      <c r="G47" s="59"/>
    </row>
    <row r="48" spans="1:7" ht="12.75">
      <c r="A48" s="104" t="s">
        <v>339</v>
      </c>
      <c r="B48" s="61">
        <f>B49+B59+B68+B79</f>
        <v>0</v>
      </c>
      <c r="C48" s="61">
        <f>C49+C59+C68+C79</f>
        <v>0</v>
      </c>
      <c r="D48" s="61">
        <f>D49+D59+D68+D79</f>
        <v>0</v>
      </c>
      <c r="E48" s="61">
        <f>E49+E59+E68+E79</f>
        <v>0</v>
      </c>
      <c r="F48" s="61">
        <f>F49+F59+F68+F79</f>
        <v>0</v>
      </c>
      <c r="G48" s="61">
        <f aca="true" t="shared" si="7" ref="G48:G83">D48-E48</f>
        <v>0</v>
      </c>
    </row>
    <row r="49" spans="1:7" ht="12.75">
      <c r="A49" s="104" t="s">
        <v>307</v>
      </c>
      <c r="B49" s="61">
        <f>SUM(B50:B57)</f>
        <v>0</v>
      </c>
      <c r="C49" s="61">
        <f>SUM(C50:C57)</f>
        <v>0</v>
      </c>
      <c r="D49" s="61">
        <f>SUM(D50:D57)</f>
        <v>0</v>
      </c>
      <c r="E49" s="61">
        <f>SUM(E50:E57)</f>
        <v>0</v>
      </c>
      <c r="F49" s="61">
        <f>SUM(F50:F57)</f>
        <v>0</v>
      </c>
      <c r="G49" s="61">
        <f t="shared" si="7"/>
        <v>0</v>
      </c>
    </row>
    <row r="50" spans="1:7" ht="12.75">
      <c r="A50" s="105" t="s">
        <v>308</v>
      </c>
      <c r="B50" s="59"/>
      <c r="C50" s="59"/>
      <c r="D50" s="59">
        <f>B50+C50</f>
        <v>0</v>
      </c>
      <c r="E50" s="59"/>
      <c r="F50" s="59"/>
      <c r="G50" s="59">
        <f t="shared" si="7"/>
        <v>0</v>
      </c>
    </row>
    <row r="51" spans="1:7" ht="12.75">
      <c r="A51" s="105" t="s">
        <v>309</v>
      </c>
      <c r="B51" s="59"/>
      <c r="C51" s="59"/>
      <c r="D51" s="59">
        <f aca="true" t="shared" si="8" ref="D51:D57">B51+C51</f>
        <v>0</v>
      </c>
      <c r="E51" s="59"/>
      <c r="F51" s="59"/>
      <c r="G51" s="59">
        <f t="shared" si="7"/>
        <v>0</v>
      </c>
    </row>
    <row r="52" spans="1:7" ht="12.75">
      <c r="A52" s="105" t="s">
        <v>310</v>
      </c>
      <c r="B52" s="59"/>
      <c r="C52" s="59"/>
      <c r="D52" s="59">
        <f t="shared" si="8"/>
        <v>0</v>
      </c>
      <c r="E52" s="59"/>
      <c r="F52" s="59"/>
      <c r="G52" s="59">
        <f t="shared" si="7"/>
        <v>0</v>
      </c>
    </row>
    <row r="53" spans="1:7" ht="12.75">
      <c r="A53" s="105" t="s">
        <v>311</v>
      </c>
      <c r="B53" s="59"/>
      <c r="C53" s="59"/>
      <c r="D53" s="59">
        <f t="shared" si="8"/>
        <v>0</v>
      </c>
      <c r="E53" s="59"/>
      <c r="F53" s="59"/>
      <c r="G53" s="59">
        <f t="shared" si="7"/>
        <v>0</v>
      </c>
    </row>
    <row r="54" spans="1:7" ht="12.75">
      <c r="A54" s="105" t="s">
        <v>312</v>
      </c>
      <c r="B54" s="59"/>
      <c r="C54" s="59"/>
      <c r="D54" s="59">
        <f t="shared" si="8"/>
        <v>0</v>
      </c>
      <c r="E54" s="59"/>
      <c r="F54" s="59"/>
      <c r="G54" s="59">
        <f t="shared" si="7"/>
        <v>0</v>
      </c>
    </row>
    <row r="55" spans="1:7" ht="12.75">
      <c r="A55" s="105" t="s">
        <v>313</v>
      </c>
      <c r="B55" s="59"/>
      <c r="C55" s="59"/>
      <c r="D55" s="59">
        <f t="shared" si="8"/>
        <v>0</v>
      </c>
      <c r="E55" s="59"/>
      <c r="F55" s="59"/>
      <c r="G55" s="59">
        <f t="shared" si="7"/>
        <v>0</v>
      </c>
    </row>
    <row r="56" spans="1:7" ht="12.75">
      <c r="A56" s="105" t="s">
        <v>314</v>
      </c>
      <c r="B56" s="59"/>
      <c r="C56" s="59"/>
      <c r="D56" s="59">
        <f t="shared" si="8"/>
        <v>0</v>
      </c>
      <c r="E56" s="59"/>
      <c r="F56" s="59"/>
      <c r="G56" s="59">
        <f t="shared" si="7"/>
        <v>0</v>
      </c>
    </row>
    <row r="57" spans="1:7" ht="12.75">
      <c r="A57" s="105" t="s">
        <v>315</v>
      </c>
      <c r="B57" s="59"/>
      <c r="C57" s="59"/>
      <c r="D57" s="59">
        <f t="shared" si="8"/>
        <v>0</v>
      </c>
      <c r="E57" s="59"/>
      <c r="F57" s="59"/>
      <c r="G57" s="59">
        <f t="shared" si="7"/>
        <v>0</v>
      </c>
    </row>
    <row r="58" spans="1:7" ht="12.75">
      <c r="A58" s="106"/>
      <c r="B58" s="59"/>
      <c r="C58" s="59"/>
      <c r="D58" s="59"/>
      <c r="E58" s="59"/>
      <c r="F58" s="59"/>
      <c r="G58" s="59"/>
    </row>
    <row r="59" spans="1:7" ht="12.75">
      <c r="A59" s="104" t="s">
        <v>316</v>
      </c>
      <c r="B59" s="61">
        <f>SUM(B60:B66)</f>
        <v>0</v>
      </c>
      <c r="C59" s="61">
        <f>SUM(C60:C66)</f>
        <v>0</v>
      </c>
      <c r="D59" s="61">
        <f>SUM(D60:D66)</f>
        <v>0</v>
      </c>
      <c r="E59" s="61">
        <f>SUM(E60:E66)</f>
        <v>0</v>
      </c>
      <c r="F59" s="61">
        <f>SUM(F60:F66)</f>
        <v>0</v>
      </c>
      <c r="G59" s="61">
        <f t="shared" si="7"/>
        <v>0</v>
      </c>
    </row>
    <row r="60" spans="1:7" ht="12.75">
      <c r="A60" s="105" t="s">
        <v>317</v>
      </c>
      <c r="B60" s="59"/>
      <c r="C60" s="59"/>
      <c r="D60" s="59">
        <f>B60+C60</f>
        <v>0</v>
      </c>
      <c r="E60" s="59"/>
      <c r="F60" s="59"/>
      <c r="G60" s="59">
        <f t="shared" si="7"/>
        <v>0</v>
      </c>
    </row>
    <row r="61" spans="1:7" ht="12.75">
      <c r="A61" s="105" t="s">
        <v>318</v>
      </c>
      <c r="B61" s="59"/>
      <c r="C61" s="59"/>
      <c r="D61" s="59">
        <f aca="true" t="shared" si="9" ref="D61:D66">B61+C61</f>
        <v>0</v>
      </c>
      <c r="E61" s="59"/>
      <c r="F61" s="59"/>
      <c r="G61" s="59">
        <f t="shared" si="7"/>
        <v>0</v>
      </c>
    </row>
    <row r="62" spans="1:7" ht="12.75">
      <c r="A62" s="105" t="s">
        <v>319</v>
      </c>
      <c r="B62" s="59"/>
      <c r="C62" s="59"/>
      <c r="D62" s="59">
        <f t="shared" si="9"/>
        <v>0</v>
      </c>
      <c r="E62" s="59"/>
      <c r="F62" s="59"/>
      <c r="G62" s="59">
        <f t="shared" si="7"/>
        <v>0</v>
      </c>
    </row>
    <row r="63" spans="1:7" ht="12.75">
      <c r="A63" s="105" t="s">
        <v>320</v>
      </c>
      <c r="B63" s="59"/>
      <c r="C63" s="59"/>
      <c r="D63" s="59">
        <f t="shared" si="9"/>
        <v>0</v>
      </c>
      <c r="E63" s="59"/>
      <c r="F63" s="59"/>
      <c r="G63" s="59">
        <f t="shared" si="7"/>
        <v>0</v>
      </c>
    </row>
    <row r="64" spans="1:7" ht="12.75">
      <c r="A64" s="105" t="s">
        <v>321</v>
      </c>
      <c r="B64" s="59"/>
      <c r="C64" s="59"/>
      <c r="D64" s="59">
        <f t="shared" si="9"/>
        <v>0</v>
      </c>
      <c r="E64" s="59"/>
      <c r="F64" s="59"/>
      <c r="G64" s="59">
        <f t="shared" si="7"/>
        <v>0</v>
      </c>
    </row>
    <row r="65" spans="1:7" ht="12.75">
      <c r="A65" s="105" t="s">
        <v>322</v>
      </c>
      <c r="B65" s="59"/>
      <c r="C65" s="59"/>
      <c r="D65" s="59">
        <f t="shared" si="9"/>
        <v>0</v>
      </c>
      <c r="E65" s="59"/>
      <c r="F65" s="59"/>
      <c r="G65" s="59">
        <f t="shared" si="7"/>
        <v>0</v>
      </c>
    </row>
    <row r="66" spans="1:7" ht="12.75">
      <c r="A66" s="105" t="s">
        <v>323</v>
      </c>
      <c r="B66" s="59"/>
      <c r="C66" s="59"/>
      <c r="D66" s="59">
        <f t="shared" si="9"/>
        <v>0</v>
      </c>
      <c r="E66" s="59"/>
      <c r="F66" s="59"/>
      <c r="G66" s="59">
        <f t="shared" si="7"/>
        <v>0</v>
      </c>
    </row>
    <row r="67" spans="1:7" ht="12.75">
      <c r="A67" s="106"/>
      <c r="B67" s="59"/>
      <c r="C67" s="59"/>
      <c r="D67" s="59"/>
      <c r="E67" s="59"/>
      <c r="F67" s="59"/>
      <c r="G67" s="59"/>
    </row>
    <row r="68" spans="1:7" ht="12.75">
      <c r="A68" s="104" t="s">
        <v>324</v>
      </c>
      <c r="B68" s="61">
        <f>SUM(B69:B77)</f>
        <v>0</v>
      </c>
      <c r="C68" s="61">
        <f>SUM(C69:C77)</f>
        <v>0</v>
      </c>
      <c r="D68" s="61">
        <f>SUM(D69:D77)</f>
        <v>0</v>
      </c>
      <c r="E68" s="61">
        <f>SUM(E69:E77)</f>
        <v>0</v>
      </c>
      <c r="F68" s="61">
        <f>SUM(F69:F77)</f>
        <v>0</v>
      </c>
      <c r="G68" s="61">
        <f t="shared" si="7"/>
        <v>0</v>
      </c>
    </row>
    <row r="69" spans="1:7" ht="12.75">
      <c r="A69" s="105" t="s">
        <v>325</v>
      </c>
      <c r="B69" s="59"/>
      <c r="C69" s="59"/>
      <c r="D69" s="59">
        <f>B69+C69</f>
        <v>0</v>
      </c>
      <c r="E69" s="59"/>
      <c r="F69" s="59"/>
      <c r="G69" s="59">
        <f t="shared" si="7"/>
        <v>0</v>
      </c>
    </row>
    <row r="70" spans="1:7" ht="12.75">
      <c r="A70" s="105" t="s">
        <v>326</v>
      </c>
      <c r="B70" s="59"/>
      <c r="C70" s="59"/>
      <c r="D70" s="59">
        <f aca="true" t="shared" si="10" ref="D70:D77">B70+C70</f>
        <v>0</v>
      </c>
      <c r="E70" s="59"/>
      <c r="F70" s="59"/>
      <c r="G70" s="59">
        <f t="shared" si="7"/>
        <v>0</v>
      </c>
    </row>
    <row r="71" spans="1:7" ht="12.75">
      <c r="A71" s="105" t="s">
        <v>327</v>
      </c>
      <c r="B71" s="59"/>
      <c r="C71" s="59"/>
      <c r="D71" s="59">
        <f t="shared" si="10"/>
        <v>0</v>
      </c>
      <c r="E71" s="59"/>
      <c r="F71" s="59"/>
      <c r="G71" s="59">
        <f t="shared" si="7"/>
        <v>0</v>
      </c>
    </row>
    <row r="72" spans="1:7" ht="12.75">
      <c r="A72" s="105" t="s">
        <v>328</v>
      </c>
      <c r="B72" s="59"/>
      <c r="C72" s="59"/>
      <c r="D72" s="59">
        <f t="shared" si="10"/>
        <v>0</v>
      </c>
      <c r="E72" s="59"/>
      <c r="F72" s="59"/>
      <c r="G72" s="59">
        <f t="shared" si="7"/>
        <v>0</v>
      </c>
    </row>
    <row r="73" spans="1:7" ht="12.75">
      <c r="A73" s="105" t="s">
        <v>329</v>
      </c>
      <c r="B73" s="59"/>
      <c r="C73" s="59"/>
      <c r="D73" s="59">
        <f t="shared" si="10"/>
        <v>0</v>
      </c>
      <c r="E73" s="59"/>
      <c r="F73" s="59"/>
      <c r="G73" s="59">
        <f t="shared" si="7"/>
        <v>0</v>
      </c>
    </row>
    <row r="74" spans="1:7" ht="12.75">
      <c r="A74" s="105" t="s">
        <v>330</v>
      </c>
      <c r="B74" s="59"/>
      <c r="C74" s="59"/>
      <c r="D74" s="59">
        <f t="shared" si="10"/>
        <v>0</v>
      </c>
      <c r="E74" s="59"/>
      <c r="F74" s="59"/>
      <c r="G74" s="59">
        <f t="shared" si="7"/>
        <v>0</v>
      </c>
    </row>
    <row r="75" spans="1:7" ht="12.75">
      <c r="A75" s="105" t="s">
        <v>331</v>
      </c>
      <c r="B75" s="59"/>
      <c r="C75" s="59"/>
      <c r="D75" s="59">
        <f t="shared" si="10"/>
        <v>0</v>
      </c>
      <c r="E75" s="59"/>
      <c r="F75" s="59"/>
      <c r="G75" s="59">
        <f t="shared" si="7"/>
        <v>0</v>
      </c>
    </row>
    <row r="76" spans="1:7" ht="12.75">
      <c r="A76" s="105" t="s">
        <v>332</v>
      </c>
      <c r="B76" s="59"/>
      <c r="C76" s="59"/>
      <c r="D76" s="59">
        <f t="shared" si="10"/>
        <v>0</v>
      </c>
      <c r="E76" s="59"/>
      <c r="F76" s="59"/>
      <c r="G76" s="59">
        <f t="shared" si="7"/>
        <v>0</v>
      </c>
    </row>
    <row r="77" spans="1:7" ht="12.75">
      <c r="A77" s="107" t="s">
        <v>333</v>
      </c>
      <c r="B77" s="108"/>
      <c r="C77" s="108"/>
      <c r="D77" s="108">
        <f t="shared" si="10"/>
        <v>0</v>
      </c>
      <c r="E77" s="108"/>
      <c r="F77" s="108"/>
      <c r="G77" s="108">
        <f t="shared" si="7"/>
        <v>0</v>
      </c>
    </row>
    <row r="78" spans="1:7" ht="12.75">
      <c r="A78" s="106"/>
      <c r="B78" s="59"/>
      <c r="C78" s="59"/>
      <c r="D78" s="59"/>
      <c r="E78" s="59"/>
      <c r="F78" s="59"/>
      <c r="G78" s="59"/>
    </row>
    <row r="79" spans="1:7" ht="12.75">
      <c r="A79" s="104" t="s">
        <v>334</v>
      </c>
      <c r="B79" s="61">
        <f>SUM(B80:B83)</f>
        <v>0</v>
      </c>
      <c r="C79" s="61">
        <f>SUM(C80:C83)</f>
        <v>0</v>
      </c>
      <c r="D79" s="61">
        <f>SUM(D80:D83)</f>
        <v>0</v>
      </c>
      <c r="E79" s="61">
        <f>SUM(E80:E83)</f>
        <v>0</v>
      </c>
      <c r="F79" s="61">
        <f>SUM(F80:F83)</f>
        <v>0</v>
      </c>
      <c r="G79" s="61">
        <f t="shared" si="7"/>
        <v>0</v>
      </c>
    </row>
    <row r="80" spans="1:7" ht="12.75">
      <c r="A80" s="105" t="s">
        <v>335</v>
      </c>
      <c r="B80" s="59"/>
      <c r="C80" s="59"/>
      <c r="D80" s="59">
        <f>B80+C80</f>
        <v>0</v>
      </c>
      <c r="E80" s="59"/>
      <c r="F80" s="59"/>
      <c r="G80" s="59">
        <f t="shared" si="7"/>
        <v>0</v>
      </c>
    </row>
    <row r="81" spans="1:7" ht="25.5">
      <c r="A81" s="10" t="s">
        <v>336</v>
      </c>
      <c r="B81" s="59"/>
      <c r="C81" s="59"/>
      <c r="D81" s="59">
        <f>B81+C81</f>
        <v>0</v>
      </c>
      <c r="E81" s="59"/>
      <c r="F81" s="59"/>
      <c r="G81" s="59">
        <f t="shared" si="7"/>
        <v>0</v>
      </c>
    </row>
    <row r="82" spans="1:7" ht="12.75">
      <c r="A82" s="105" t="s">
        <v>337</v>
      </c>
      <c r="B82" s="59"/>
      <c r="C82" s="59"/>
      <c r="D82" s="59">
        <f>B82+C82</f>
        <v>0</v>
      </c>
      <c r="E82" s="59"/>
      <c r="F82" s="59"/>
      <c r="G82" s="59">
        <f t="shared" si="7"/>
        <v>0</v>
      </c>
    </row>
    <row r="83" spans="1:7" ht="12.75">
      <c r="A83" s="105" t="s">
        <v>338</v>
      </c>
      <c r="B83" s="59"/>
      <c r="C83" s="59"/>
      <c r="D83" s="59">
        <f>B83+C83</f>
        <v>0</v>
      </c>
      <c r="E83" s="59"/>
      <c r="F83" s="59"/>
      <c r="G83" s="59">
        <f t="shared" si="7"/>
        <v>0</v>
      </c>
    </row>
    <row r="84" spans="1:7" ht="12.75">
      <c r="A84" s="106"/>
      <c r="B84" s="59"/>
      <c r="C84" s="59"/>
      <c r="D84" s="59"/>
      <c r="E84" s="59"/>
      <c r="F84" s="59"/>
      <c r="G84" s="59"/>
    </row>
    <row r="85" spans="1:7" ht="12.75">
      <c r="A85" s="104" t="s">
        <v>298</v>
      </c>
      <c r="B85" s="61">
        <f aca="true" t="shared" si="11" ref="B85:G85">B11+B48</f>
        <v>4089932</v>
      </c>
      <c r="C85" s="61">
        <f t="shared" si="11"/>
        <v>0</v>
      </c>
      <c r="D85" s="61">
        <f t="shared" si="11"/>
        <v>4089932</v>
      </c>
      <c r="E85" s="61">
        <f t="shared" si="11"/>
        <v>911850</v>
      </c>
      <c r="F85" s="61">
        <f t="shared" si="11"/>
        <v>911850</v>
      </c>
      <c r="G85" s="61">
        <f t="shared" si="11"/>
        <v>3178082</v>
      </c>
    </row>
    <row r="86" spans="1:7" ht="13.5" thickBot="1">
      <c r="A86" s="109"/>
      <c r="B86" s="110"/>
      <c r="C86" s="110"/>
      <c r="D86" s="110"/>
      <c r="E86" s="110"/>
      <c r="F86" s="110"/>
      <c r="G86" s="110"/>
    </row>
    <row r="87" spans="1:3" ht="13.5">
      <c r="A87" s="21" t="s">
        <v>121</v>
      </c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1:3" ht="12.75">
      <c r="A90" s="20"/>
      <c r="B90" s="2"/>
      <c r="C90" s="2"/>
    </row>
    <row r="91" spans="1:4" ht="12.75">
      <c r="A91" s="224" t="s">
        <v>122</v>
      </c>
      <c r="B91" s="224"/>
      <c r="C91" s="2"/>
      <c r="D91" s="2" t="s">
        <v>123</v>
      </c>
    </row>
    <row r="92" spans="1:4" ht="13.5">
      <c r="A92" s="225" t="s">
        <v>449</v>
      </c>
      <c r="B92" s="225"/>
      <c r="C92" s="2"/>
      <c r="D92" s="2" t="s">
        <v>124</v>
      </c>
    </row>
    <row r="93" spans="2:3" ht="12.75">
      <c r="B93" s="2"/>
      <c r="C93" s="2"/>
    </row>
  </sheetData>
  <sheetProtection/>
  <mergeCells count="10">
    <mergeCell ref="A91:B91"/>
    <mergeCell ref="A92:B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">
      <selection activeCell="A27" sqref="A27"/>
    </sheetView>
  </sheetViews>
  <sheetFormatPr defaultColWidth="11.421875" defaultRowHeight="15"/>
  <cols>
    <col min="1" max="1" width="50.7109375" style="0" customWidth="1"/>
  </cols>
  <sheetData>
    <row r="1" ht="15.75" thickBot="1"/>
    <row r="2" spans="1:7" ht="15">
      <c r="A2" s="236" t="s">
        <v>120</v>
      </c>
      <c r="B2" s="237"/>
      <c r="C2" s="237"/>
      <c r="D2" s="237"/>
      <c r="E2" s="237"/>
      <c r="F2" s="237"/>
      <c r="G2" s="238"/>
    </row>
    <row r="3" spans="1:7" ht="15">
      <c r="A3" s="206" t="s">
        <v>217</v>
      </c>
      <c r="B3" s="207"/>
      <c r="C3" s="207"/>
      <c r="D3" s="207"/>
      <c r="E3" s="207"/>
      <c r="F3" s="207"/>
      <c r="G3" s="227"/>
    </row>
    <row r="4" spans="1:7" ht="15">
      <c r="A4" s="206" t="s">
        <v>434</v>
      </c>
      <c r="B4" s="207"/>
      <c r="C4" s="207"/>
      <c r="D4" s="207"/>
      <c r="E4" s="207"/>
      <c r="F4" s="207"/>
      <c r="G4" s="227"/>
    </row>
    <row r="5" spans="1:7" ht="15">
      <c r="A5" s="206" t="s">
        <v>448</v>
      </c>
      <c r="B5" s="207"/>
      <c r="C5" s="207"/>
      <c r="D5" s="207"/>
      <c r="E5" s="207"/>
      <c r="F5" s="207"/>
      <c r="G5" s="227"/>
    </row>
    <row r="6" spans="1:7" ht="15.75" thickBot="1">
      <c r="A6" s="209" t="s">
        <v>1</v>
      </c>
      <c r="B6" s="210"/>
      <c r="C6" s="210"/>
      <c r="D6" s="210"/>
      <c r="E6" s="210"/>
      <c r="F6" s="210"/>
      <c r="G6" s="228"/>
    </row>
    <row r="7" spans="1:7" ht="15">
      <c r="A7" s="173" t="s">
        <v>2</v>
      </c>
      <c r="B7" s="229" t="s">
        <v>219</v>
      </c>
      <c r="C7" s="230"/>
      <c r="D7" s="230"/>
      <c r="E7" s="230"/>
      <c r="F7" s="231"/>
      <c r="G7" s="214" t="s">
        <v>220</v>
      </c>
    </row>
    <row r="8" spans="1:7" ht="15.75" thickBot="1">
      <c r="A8" s="206"/>
      <c r="B8" s="179"/>
      <c r="C8" s="180"/>
      <c r="D8" s="180"/>
      <c r="E8" s="180"/>
      <c r="F8" s="181"/>
      <c r="G8" s="235"/>
    </row>
    <row r="9" spans="1:7" ht="39" thickBot="1">
      <c r="A9" s="209"/>
      <c r="B9" s="167" t="s">
        <v>178</v>
      </c>
      <c r="C9" s="160" t="s">
        <v>221</v>
      </c>
      <c r="D9" s="160" t="s">
        <v>222</v>
      </c>
      <c r="E9" s="160" t="s">
        <v>176</v>
      </c>
      <c r="F9" s="160" t="s">
        <v>195</v>
      </c>
      <c r="G9" s="215"/>
    </row>
    <row r="10" spans="1:7" ht="15">
      <c r="A10" s="102"/>
      <c r="B10" s="103"/>
      <c r="C10" s="103"/>
      <c r="D10" s="103"/>
      <c r="E10" s="103"/>
      <c r="F10" s="103"/>
      <c r="G10" s="103"/>
    </row>
    <row r="11" spans="1:7" ht="15">
      <c r="A11" s="104" t="s">
        <v>435</v>
      </c>
      <c r="B11" s="61">
        <f>B12+B13+B14+B17+B18+B21</f>
        <v>1987132</v>
      </c>
      <c r="C11" s="61">
        <f>C12+C13+C14+C17+C18+C21</f>
        <v>0</v>
      </c>
      <c r="D11" s="61">
        <f>D12+D13+D14+D17+D18+D21</f>
        <v>1987132</v>
      </c>
      <c r="E11" s="61">
        <f>E12+E13+E14+E17+E18+E21</f>
        <v>446866</v>
      </c>
      <c r="F11" s="61">
        <f>F12+F13+F14+F17+F18+F21</f>
        <v>446866</v>
      </c>
      <c r="G11" s="61">
        <f>D11-F11</f>
        <v>1540266</v>
      </c>
    </row>
    <row r="12" spans="1:7" ht="15">
      <c r="A12" s="104" t="s">
        <v>436</v>
      </c>
      <c r="B12" s="61">
        <v>1987132</v>
      </c>
      <c r="C12" s="61">
        <v>0</v>
      </c>
      <c r="D12" s="61">
        <f>B12+C12</f>
        <v>1987132</v>
      </c>
      <c r="E12" s="61">
        <v>446866</v>
      </c>
      <c r="F12" s="61">
        <f>E12</f>
        <v>446866</v>
      </c>
      <c r="G12" s="61">
        <f>SUM(G19:G35)</f>
        <v>1540266</v>
      </c>
    </row>
    <row r="13" spans="1:7" ht="15">
      <c r="A13" s="104" t="s">
        <v>437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15">
      <c r="A14" s="104" t="s">
        <v>438</v>
      </c>
      <c r="B14" s="61">
        <f aca="true" t="shared" si="0" ref="B14:G14">B15+B16</f>
        <v>0</v>
      </c>
      <c r="C14" s="61">
        <f t="shared" si="0"/>
        <v>0</v>
      </c>
      <c r="D14" s="61">
        <f t="shared" si="0"/>
        <v>0</v>
      </c>
      <c r="E14" s="61">
        <f t="shared" si="0"/>
        <v>0</v>
      </c>
      <c r="F14" s="61">
        <f t="shared" si="0"/>
        <v>0</v>
      </c>
      <c r="G14" s="61">
        <f t="shared" si="0"/>
        <v>0</v>
      </c>
    </row>
    <row r="15" spans="1:7" ht="15">
      <c r="A15" s="105" t="s">
        <v>439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ht="15">
      <c r="A16" s="105" t="s">
        <v>440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ht="15">
      <c r="A17" s="104" t="s">
        <v>441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ht="25.5">
      <c r="A18" s="99" t="s">
        <v>442</v>
      </c>
      <c r="B18" s="61">
        <f aca="true" t="shared" si="1" ref="B18:G18">B19+B20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ht="15">
      <c r="A19" s="105" t="s">
        <v>443</v>
      </c>
      <c r="B19" s="59">
        <v>0</v>
      </c>
      <c r="C19" s="59">
        <v>0</v>
      </c>
      <c r="D19" s="59">
        <f>B19+C19</f>
        <v>0</v>
      </c>
      <c r="E19" s="59">
        <v>0</v>
      </c>
      <c r="F19" s="59">
        <v>0</v>
      </c>
      <c r="G19" s="59">
        <f>D19-E19</f>
        <v>0</v>
      </c>
    </row>
    <row r="20" spans="1:7" ht="15">
      <c r="A20" s="105" t="s">
        <v>444</v>
      </c>
      <c r="B20" s="59">
        <v>0</v>
      </c>
      <c r="C20" s="59">
        <v>0</v>
      </c>
      <c r="D20" s="59">
        <f>B20+C20</f>
        <v>0</v>
      </c>
      <c r="E20" s="59">
        <f>'FORMATO 6A'!G159</f>
        <v>0</v>
      </c>
      <c r="F20" s="59">
        <v>0</v>
      </c>
      <c r="G20" s="59">
        <f>D20-E20</f>
        <v>0</v>
      </c>
    </row>
    <row r="21" spans="1:7" ht="15">
      <c r="A21" s="104" t="s">
        <v>445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/>
    </row>
    <row r="22" spans="1:7" ht="15">
      <c r="A22" s="104"/>
      <c r="B22" s="59"/>
      <c r="C22" s="59"/>
      <c r="D22" s="59"/>
      <c r="E22" s="59"/>
      <c r="F22" s="59"/>
      <c r="G22" s="59"/>
    </row>
    <row r="23" spans="1:7" ht="15">
      <c r="A23" s="104" t="s">
        <v>446</v>
      </c>
      <c r="B23" s="61">
        <f aca="true" t="shared" si="2" ref="B23:G23">B24+B25+B26+B29+B30+B33</f>
        <v>0</v>
      </c>
      <c r="C23" s="61">
        <f t="shared" si="2"/>
        <v>0</v>
      </c>
      <c r="D23" s="61">
        <f t="shared" si="2"/>
        <v>0</v>
      </c>
      <c r="E23" s="61">
        <f t="shared" si="2"/>
        <v>0</v>
      </c>
      <c r="F23" s="61">
        <f t="shared" si="2"/>
        <v>0</v>
      </c>
      <c r="G23" s="61">
        <f t="shared" si="2"/>
        <v>0</v>
      </c>
    </row>
    <row r="24" spans="1:7" ht="15">
      <c r="A24" s="104" t="s">
        <v>436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</row>
    <row r="25" spans="1:7" ht="15">
      <c r="A25" s="104" t="s">
        <v>437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</row>
    <row r="26" spans="1:7" ht="15">
      <c r="A26" s="104" t="s">
        <v>438</v>
      </c>
      <c r="B26" s="61">
        <f aca="true" t="shared" si="3" ref="B26:G26">B27+B28</f>
        <v>0</v>
      </c>
      <c r="C26" s="61">
        <f t="shared" si="3"/>
        <v>0</v>
      </c>
      <c r="D26" s="61">
        <f t="shared" si="3"/>
        <v>0</v>
      </c>
      <c r="E26" s="61">
        <f t="shared" si="3"/>
        <v>0</v>
      </c>
      <c r="F26" s="61">
        <f t="shared" si="3"/>
        <v>0</v>
      </c>
      <c r="G26" s="61">
        <f t="shared" si="3"/>
        <v>0</v>
      </c>
    </row>
    <row r="27" spans="1:7" ht="15">
      <c r="A27" s="105" t="s">
        <v>439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</row>
    <row r="28" spans="1:7" ht="15">
      <c r="A28" s="105" t="s">
        <v>440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</row>
    <row r="29" spans="1:7" ht="15">
      <c r="A29" s="104" t="s">
        <v>441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</row>
    <row r="30" spans="1:7" ht="25.5">
      <c r="A30" s="99" t="s">
        <v>442</v>
      </c>
      <c r="B30" s="59">
        <f aca="true" t="shared" si="4" ref="B30:G30">B31+B32</f>
        <v>0</v>
      </c>
      <c r="C30" s="59">
        <f t="shared" si="4"/>
        <v>0</v>
      </c>
      <c r="D30" s="59">
        <f t="shared" si="4"/>
        <v>0</v>
      </c>
      <c r="E30" s="59">
        <f t="shared" si="4"/>
        <v>0</v>
      </c>
      <c r="F30" s="59">
        <f t="shared" si="4"/>
        <v>0</v>
      </c>
      <c r="G30" s="59">
        <f t="shared" si="4"/>
        <v>0</v>
      </c>
    </row>
    <row r="31" spans="1:7" ht="15">
      <c r="A31" s="105" t="s">
        <v>443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</row>
    <row r="32" spans="1:7" ht="15">
      <c r="A32" s="105" t="s">
        <v>444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</row>
    <row r="33" spans="1:7" ht="15">
      <c r="A33" s="104" t="s">
        <v>445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</row>
    <row r="34" spans="1:7" ht="15">
      <c r="A34" s="104"/>
      <c r="B34" s="59"/>
      <c r="C34" s="59"/>
      <c r="D34" s="59"/>
      <c r="E34" s="59"/>
      <c r="F34" s="59"/>
      <c r="G34" s="59"/>
    </row>
    <row r="35" spans="1:7" ht="15.75" thickBot="1">
      <c r="A35" s="148" t="s">
        <v>447</v>
      </c>
      <c r="B35" s="110">
        <f aca="true" t="shared" si="5" ref="B35:G35">B11+B23</f>
        <v>1987132</v>
      </c>
      <c r="C35" s="110">
        <f t="shared" si="5"/>
        <v>0</v>
      </c>
      <c r="D35" s="110">
        <f t="shared" si="5"/>
        <v>1987132</v>
      </c>
      <c r="E35" s="110">
        <f t="shared" si="5"/>
        <v>446866</v>
      </c>
      <c r="F35" s="110">
        <f t="shared" si="5"/>
        <v>446866</v>
      </c>
      <c r="G35" s="110">
        <f t="shared" si="5"/>
        <v>1540266</v>
      </c>
    </row>
    <row r="37" spans="1:6" ht="15">
      <c r="A37" s="224" t="s">
        <v>122</v>
      </c>
      <c r="B37" s="224"/>
      <c r="C37" s="170"/>
      <c r="D37" s="170"/>
      <c r="E37" s="170"/>
      <c r="F37" s="170" t="s">
        <v>123</v>
      </c>
    </row>
    <row r="38" spans="1:7" ht="24.75" customHeight="1">
      <c r="A38" s="191" t="s">
        <v>449</v>
      </c>
      <c r="B38" s="191"/>
      <c r="C38" s="172"/>
      <c r="D38" s="170"/>
      <c r="E38" s="192" t="s">
        <v>124</v>
      </c>
      <c r="F38" s="192"/>
      <c r="G38" s="192"/>
    </row>
  </sheetData>
  <sheetProtection/>
  <mergeCells count="11">
    <mergeCell ref="A2:G2"/>
    <mergeCell ref="A3:G3"/>
    <mergeCell ref="A4:G4"/>
    <mergeCell ref="A5:G5"/>
    <mergeCell ref="A6:G6"/>
    <mergeCell ref="A7:A9"/>
    <mergeCell ref="B7:F8"/>
    <mergeCell ref="G7:G9"/>
    <mergeCell ref="E38:G38"/>
    <mergeCell ref="A37:B37"/>
    <mergeCell ref="A38:B3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2021-01-19T17:53:42Z</cp:lastPrinted>
  <dcterms:created xsi:type="dcterms:W3CDTF">2016-10-11T18:36:49Z</dcterms:created>
  <dcterms:modified xsi:type="dcterms:W3CDTF">2021-04-20T18:43:53Z</dcterms:modified>
  <cp:category/>
  <cp:version/>
  <cp:contentType/>
  <cp:contentStatus/>
</cp:coreProperties>
</file>